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/>
  <calcPr fullCalcOnLoad="1"/>
</workbook>
</file>

<file path=xl/sharedStrings.xml><?xml version="1.0" encoding="utf-8"?>
<sst xmlns="http://schemas.openxmlformats.org/spreadsheetml/2006/main" count="299" uniqueCount="127">
  <si>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</si>
  <si>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</si>
  <si>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</si>
  <si>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</si>
  <si>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</si>
  <si>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</si>
  <si>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</si>
  <si>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</si>
  <si>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</si>
  <si>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</si>
  <si>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</si>
  <si>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</si>
  <si>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</si>
  <si>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</si>
  <si>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</si>
  <si>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</si>
  <si>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CESTAS</t>
  </si>
  <si>
    <t xml:space="preserve">PACK  </t>
  </si>
  <si>
    <t>TOTAL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</si>
  <si>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</si>
  <si>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</si>
  <si>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</si>
  <si>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</si>
  <si>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</si>
  <si>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</si>
  <si>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</si>
  <si>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</si>
  <si>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</si>
  <si>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</si>
  <si>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</si>
  <si>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</si>
  <si>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</si>
  <si>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</si>
  <si>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</si>
  <si>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Alberto González Duro</t>
  </si>
  <si>
    <t>Nuria Chacón</t>
  </si>
  <si>
    <t>Marifé Idoia</t>
  </si>
  <si>
    <t>Pedidos Cestas y Pack a Valencia</t>
  </si>
  <si>
    <t>PUERROS</t>
  </si>
  <si>
    <t>CEBOLLA TIERNA</t>
  </si>
  <si>
    <t>BRÓCOLI</t>
  </si>
  <si>
    <t>ZANAHORIAS</t>
  </si>
  <si>
    <t>ALCACHOFA</t>
  </si>
  <si>
    <t>MANZANA 1a CATEGORÍA</t>
  </si>
  <si>
    <t>MANDARINA</t>
  </si>
  <si>
    <t>Judith de la Cueva Cano</t>
  </si>
  <si>
    <t>Fernando García Porras</t>
  </si>
  <si>
    <t>Fernando Gacía Porras</t>
  </si>
  <si>
    <t>Alcachofas 1 kg</t>
  </si>
  <si>
    <t>HINOJO 1</t>
  </si>
  <si>
    <t>Acelgas 1 m</t>
  </si>
  <si>
    <t>espinaca 1 m</t>
  </si>
  <si>
    <t xml:space="preserve">Apio </t>
  </si>
  <si>
    <t>Zanahorias</t>
  </si>
  <si>
    <t>Tomate ensalada</t>
  </si>
  <si>
    <t>Alcachofas</t>
  </si>
  <si>
    <t>Marita Gómez</t>
  </si>
  <si>
    <t>ESPINACAS 1 m</t>
  </si>
  <si>
    <t xml:space="preserve">MANAZANA ESPERIEGA 1a </t>
  </si>
  <si>
    <t>Eva Mª Abarca Alonso</t>
  </si>
  <si>
    <t>1 manojo puerros</t>
  </si>
  <si>
    <t>1 kg plátanos</t>
  </si>
  <si>
    <t>2 kg mandarinas</t>
  </si>
  <si>
    <t>Amelia Igualada</t>
  </si>
  <si>
    <t>2 LECHUGAS 2,00</t>
  </si>
  <si>
    <t>1 MANOJO ACELGAS 1.50</t>
  </si>
  <si>
    <t>1 MANOJO ESPINACAS 1.50</t>
  </si>
  <si>
    <t>1 MANOJO CALCOTS 1.80</t>
  </si>
  <si>
    <t>1 KG ZANAHORIAS 2,00</t>
  </si>
  <si>
    <t>1 KG ALCACHOFAS 3,00</t>
  </si>
  <si>
    <t>2 KG MANDARINAS 1,20</t>
  </si>
  <si>
    <t>Raúl Díaz Poblete</t>
  </si>
  <si>
    <t>Berta Jiménez Mateos</t>
  </si>
  <si>
    <t>Naranjas 1 kg</t>
  </si>
  <si>
    <t>Susana Zapata</t>
  </si>
  <si>
    <t xml:space="preserve">ACELGAS </t>
  </si>
  <si>
    <t>ESPINACAS</t>
  </si>
  <si>
    <t>COLIFLOR</t>
  </si>
  <si>
    <t>COL LISA</t>
  </si>
  <si>
    <t>PAK CHOI 3 und</t>
  </si>
  <si>
    <t>lechuga</t>
  </si>
  <si>
    <t>Acelga</t>
  </si>
  <si>
    <t>Espinacas</t>
  </si>
  <si>
    <t>Cebolla tierna</t>
  </si>
  <si>
    <t>Puerro</t>
  </si>
  <si>
    <t>Brócoli</t>
  </si>
  <si>
    <t>Zanahoria</t>
  </si>
  <si>
    <t>Leonardo Poyatos Calle</t>
  </si>
  <si>
    <t>Francisca Castillo</t>
  </si>
  <si>
    <t>Ángela Santos</t>
  </si>
  <si>
    <t>1 manojo cardo</t>
  </si>
  <si>
    <t>1 manojo ajos tiernos</t>
  </si>
  <si>
    <t>1 manojo ortigas</t>
  </si>
  <si>
    <t>1 manojo cebollas tiernas</t>
  </si>
  <si>
    <t>1 kg tomates de ensalada</t>
  </si>
  <si>
    <t>1/2 kg pimienos verdes</t>
  </si>
  <si>
    <t>1 kg manzana esperiega 1º categoria</t>
  </si>
  <si>
    <t>Charo</t>
  </si>
  <si>
    <t>Charo Felix Valerde</t>
  </si>
  <si>
    <t>Rosario Basterrechea</t>
  </si>
  <si>
    <t>1/4 tomate cherry</t>
  </si>
  <si>
    <t xml:space="preserve">1 coliflor </t>
  </si>
  <si>
    <t>1 manojo apio</t>
  </si>
  <si>
    <t>2 lechugas</t>
  </si>
  <si>
    <t>2 manojos calçots</t>
  </si>
  <si>
    <t>1 kg kiwis</t>
  </si>
  <si>
    <t>1 Kg manzana 1ª</t>
  </si>
  <si>
    <t>1 kg zanahoria</t>
  </si>
  <si>
    <t>1 lechuga</t>
  </si>
  <si>
    <t>1/4 kg tomate cherry</t>
  </si>
  <si>
    <t>1 kg calabaza</t>
  </si>
  <si>
    <t>1 manojo calçots</t>
  </si>
  <si>
    <t>1 kg aguacate</t>
  </si>
  <si>
    <t>1kg manzana golden 2ª categoria</t>
  </si>
  <si>
    <t>Belén Monset</t>
  </si>
  <si>
    <t>Gema Mariscal</t>
  </si>
  <si>
    <t>Lechuga 1 unidad</t>
  </si>
  <si>
    <t>Puerros 1 manojo</t>
  </si>
  <si>
    <t>Tomate ensalada 1/2 kil</t>
  </si>
  <si>
    <t>Patatas 2 kilos</t>
  </si>
  <si>
    <t>Cebollas 1/2 kilo</t>
  </si>
  <si>
    <t>Platanos de canarias 1/2 kilo</t>
  </si>
  <si>
    <t>Manzana primera categoría 1/2 kilo</t>
  </si>
  <si>
    <t>Kiwis 1/2 kilo</t>
  </si>
  <si>
    <t>Naranja 5 kilos</t>
  </si>
  <si>
    <t>Mandarina 1/2 kilo</t>
  </si>
  <si>
    <t>J M Pérez Cazcho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</si>
</sst>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\ [$€-C0A];[Red]\-#,##0.00\ [$€-C0A]"/>
  </numFmts>
  <fonts count="1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2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72" fontId="0" fillId="2" borderId="8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72" fontId="0" fillId="0" borderId="9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172" fontId="0" fillId="2" borderId="11" xfId="0" applyNumberFormat="1" applyFill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/>
    </xf>
    <xf numFmtId="172" fontId="0" fillId="0" borderId="4" xfId="0" applyNumberFormat="1" applyBorder="1" applyAlignment="1" applyProtection="1">
      <alignment/>
      <protection/>
    </xf>
    <xf numFmtId="172" fontId="0" fillId="0" borderId="28" xfId="0" applyNumberFormat="1" applyBorder="1" applyAlignment="1" applyProtection="1">
      <alignment/>
      <protection/>
    </xf>
    <xf numFmtId="172" fontId="0" fillId="0" borderId="29" xfId="0" applyNumberFormat="1" applyBorder="1" applyAlignment="1" applyProtection="1">
      <alignment/>
      <protection/>
    </xf>
    <xf numFmtId="172" fontId="0" fillId="0" borderId="21" xfId="0" applyNumberFormat="1" applyBorder="1" applyAlignment="1" applyProtection="1">
      <alignment/>
      <protection/>
    </xf>
    <xf numFmtId="172" fontId="0" fillId="0" borderId="30" xfId="0" applyNumberFormat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72" fontId="0" fillId="3" borderId="4" xfId="0" applyNumberFormat="1" applyFill="1" applyBorder="1" applyAlignment="1" applyProtection="1">
      <alignment/>
      <protection/>
    </xf>
    <xf numFmtId="172" fontId="0" fillId="3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 vertical="center" textRotation="90"/>
      <protection locked="0"/>
    </xf>
    <xf numFmtId="0" fontId="11" fillId="0" borderId="32" xfId="0" applyFont="1" applyBorder="1" applyAlignment="1" applyProtection="1">
      <alignment/>
      <protection locked="0"/>
    </xf>
    <xf numFmtId="172" fontId="0" fillId="0" borderId="33" xfId="0" applyNumberFormat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center" vertical="center" textRotation="90"/>
      <protection locked="0"/>
    </xf>
    <xf numFmtId="0" fontId="12" fillId="3" borderId="3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/>
    </xf>
    <xf numFmtId="2" fontId="0" fillId="3" borderId="14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3" fillId="0" borderId="12" xfId="15" applyFont="1" applyBorder="1" applyAlignment="1" applyProtection="1">
      <alignment/>
      <protection locked="0"/>
    </xf>
    <xf numFmtId="0" fontId="13" fillId="0" borderId="4" xfId="15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textRotation="90"/>
      <protection locked="0"/>
    </xf>
    <xf numFmtId="0" fontId="2" fillId="0" borderId="26" xfId="0" applyFont="1" applyBorder="1" applyAlignment="1" applyProtection="1">
      <alignment textRotation="90"/>
      <protection locked="0"/>
    </xf>
    <xf numFmtId="0" fontId="2" fillId="0" borderId="40" xfId="0" applyFont="1" applyBorder="1" applyAlignment="1" applyProtection="1">
      <alignment textRotation="90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3" xfId="0" applyFont="1" applyBorder="1" applyAlignment="1" applyProtection="1">
      <alignment vertical="center"/>
      <protection/>
    </xf>
    <xf numFmtId="177" fontId="11" fillId="0" borderId="4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13" fillId="0" borderId="28" xfId="15" applyFont="1" applyBorder="1" applyAlignment="1" applyProtection="1">
      <alignment/>
      <protection locked="0"/>
    </xf>
    <xf numFmtId="2" fontId="0" fillId="0" borderId="45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6" fillId="0" borderId="43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/>
      <protection locked="0"/>
    </xf>
    <xf numFmtId="177" fontId="11" fillId="0" borderId="47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customWidth="1"/>
    <col min="25" max="16384" width="11.421875" style="3" customWidth="1"/>
  </cols>
  <sheetData>
    <row r="1" spans="1:16" ht="27" thickBot="1">
      <c r="A1" s="104" t="s">
        <v>37</v>
      </c>
      <c r="B1" s="105"/>
      <c r="C1" s="105"/>
      <c r="D1" s="105"/>
      <c r="E1" s="105"/>
      <c r="F1" s="105"/>
      <c r="G1" s="105"/>
      <c r="H1" s="106"/>
      <c r="I1" s="106"/>
      <c r="J1" s="107"/>
      <c r="K1" s="107"/>
      <c r="L1" s="107"/>
      <c r="M1" s="107"/>
      <c r="N1" s="107"/>
      <c r="O1" s="107"/>
      <c r="P1" s="107"/>
    </row>
    <row r="2" spans="2:14" ht="13.5" thickBot="1">
      <c r="B2" s="101" t="s">
        <v>16</v>
      </c>
      <c r="C2" s="102"/>
      <c r="D2" s="102"/>
      <c r="E2" s="102"/>
      <c r="F2" s="102"/>
      <c r="G2" s="103"/>
      <c r="H2" s="101" t="s">
        <v>17</v>
      </c>
      <c r="I2" s="102"/>
      <c r="J2" s="102"/>
      <c r="K2" s="102"/>
      <c r="L2" s="102"/>
      <c r="M2" s="102"/>
      <c r="N2" s="103"/>
    </row>
    <row r="3" spans="1:24" ht="72" thickBot="1">
      <c r="A3" s="74" t="s">
        <v>0</v>
      </c>
      <c r="B3" s="75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12</v>
      </c>
      <c r="N3" s="77" t="s">
        <v>13</v>
      </c>
      <c r="O3" s="48" t="s">
        <v>14</v>
      </c>
      <c r="P3" s="56" t="s">
        <v>15</v>
      </c>
      <c r="R3" s="100" t="s">
        <v>27</v>
      </c>
      <c r="S3" s="100"/>
      <c r="T3" s="100"/>
      <c r="U3" s="100"/>
      <c r="V3" s="100"/>
      <c r="W3" s="100"/>
      <c r="X3" s="100"/>
    </row>
    <row r="4" spans="1:24" ht="13.5" thickBot="1">
      <c r="A4" s="57" t="s">
        <v>45</v>
      </c>
      <c r="B4" s="51">
        <v>1</v>
      </c>
      <c r="C4" s="51">
        <v>1</v>
      </c>
      <c r="D4" s="51"/>
      <c r="E4" s="51"/>
      <c r="F4" s="51"/>
      <c r="G4" s="51">
        <v>1</v>
      </c>
      <c r="H4" s="51"/>
      <c r="I4" s="51"/>
      <c r="J4" s="51"/>
      <c r="K4" s="51"/>
      <c r="L4" s="51"/>
      <c r="M4" s="51"/>
      <c r="N4" s="52"/>
      <c r="O4" s="32">
        <f>IF(B4=1,$B$37,)+IF(C4=1,$C$37,)+IF(D4=1,$D$37)+IF(E4=1,$E$37)+IF(F4=1,$F$37)+IF(G4=1,$G$37)+IF(H4=1,$H$37)+IF(I4=1,$I$37)+IF(J4=1,$J$37)+IF(K4=1,$K$37)+IF(L4=1,$L$37)+IF(M4=1,$M$37)+IF(N4=1,$N$37)</f>
        <v>37</v>
      </c>
      <c r="P4" s="18">
        <f>IF(AND(200&lt;$O$34+$W$24,300&gt;$O$34+$W$24),(O4*0.95),0)+IF($O$34+$W$24&gt;300,(O4*0.9),0)+IF($O$34+$W$24&lt;200,O4,0)</f>
        <v>33.300000000000004</v>
      </c>
      <c r="R4" s="71" t="s">
        <v>0</v>
      </c>
      <c r="S4" s="46" t="s">
        <v>19</v>
      </c>
      <c r="T4" s="47" t="s">
        <v>20</v>
      </c>
      <c r="U4" s="46" t="s">
        <v>21</v>
      </c>
      <c r="V4" s="47" t="s">
        <v>22</v>
      </c>
      <c r="W4" s="46" t="s">
        <v>23</v>
      </c>
      <c r="X4" s="55" t="s">
        <v>24</v>
      </c>
    </row>
    <row r="5" spans="1:25" ht="12.75">
      <c r="A5" s="58" t="s">
        <v>35</v>
      </c>
      <c r="B5" s="40"/>
      <c r="C5" s="40">
        <v>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33">
        <f aca="true" t="shared" si="0" ref="O5:O33">IF(B5=1,$B$37,)+IF(C5=1,$C$37,)+IF(D5=1,$D$37)+IF(E5=1,$E$37)+IF(F5=1,$F$37)+IF(G5=1,$G$37)+IF(H5=1,$H$37)+IF(I5=1,$I$37)+IF(J5=1,$J$37)+IF(K5=1,$K$37)+IF(L5=1,$L$37)+IF(M5=1,$M$37)+IF(N5=1,$N$37)</f>
        <v>10</v>
      </c>
      <c r="P5" s="11">
        <f aca="true" t="shared" si="1" ref="P5:P32">IF(AND(200&lt;$O$34+$W$24,300&gt;$O$34+$W$24),(O5*0.95),0)+IF($O$34+$W$24&gt;300,(O5*0.9),0)+IF($O$34+$W$24&lt;200,O5,0)</f>
        <v>9</v>
      </c>
      <c r="R5" s="72" t="str">
        <f>IF(Hoja2!$B$2="","",(Hoja2!$B$2))</f>
        <v>Alberto González Duro</v>
      </c>
      <c r="S5" s="67" t="s">
        <v>25</v>
      </c>
      <c r="T5" s="61">
        <f>Hoja2!B29</f>
        <v>13.7</v>
      </c>
      <c r="U5" s="53" t="s">
        <v>26</v>
      </c>
      <c r="V5" s="61">
        <f>Hoja2!D29</f>
        <v>6.5</v>
      </c>
      <c r="W5" s="32">
        <f>T5+V5</f>
        <v>20.2</v>
      </c>
      <c r="X5" s="18">
        <f>IF(AND(200&lt;$O$34+$W$24,300&gt;$O$34+$W$24),(W5*0.95),0)+IF($O$34+$W$24&gt;300,(W5*0.9),0)+IF($O$34+$W$24&lt;200,W5,0)</f>
        <v>18.18</v>
      </c>
      <c r="Y5" s="38"/>
    </row>
    <row r="6" spans="1:25" ht="12.75">
      <c r="A6" s="58" t="s">
        <v>36</v>
      </c>
      <c r="B6" s="40"/>
      <c r="C6" s="40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33">
        <f t="shared" si="0"/>
        <v>10</v>
      </c>
      <c r="P6" s="11">
        <f t="shared" si="1"/>
        <v>9</v>
      </c>
      <c r="R6" s="73" t="str">
        <f>IF(Hoja3!$B$2="","",(Hoja3!$B$2))</f>
        <v>Fernando Gacía Porras</v>
      </c>
      <c r="S6" s="68" t="s">
        <v>25</v>
      </c>
      <c r="T6" s="62">
        <f>Hoja3!B30</f>
        <v>3</v>
      </c>
      <c r="U6" s="54" t="s">
        <v>26</v>
      </c>
      <c r="V6" s="62">
        <f>Hoja3!D30</f>
        <v>0</v>
      </c>
      <c r="W6" s="33">
        <f aca="true" t="shared" si="2" ref="W6:W19">T6+V6</f>
        <v>3</v>
      </c>
      <c r="X6" s="11">
        <f aca="true" t="shared" si="3" ref="X6:X23">IF(AND(200&lt;$O$34+$W$24,300&gt;$O$34+$W$24),(W6*0.95),0)+IF($O$34+$W$24&gt;300,(W6*0.9),0)+IF($O$34+$W$24&lt;200,W6,0)</f>
        <v>2.7</v>
      </c>
      <c r="Y6" s="38"/>
    </row>
    <row r="7" spans="1:25" ht="12.75">
      <c r="A7" s="58" t="s">
        <v>46</v>
      </c>
      <c r="B7" s="40"/>
      <c r="C7" s="40">
        <v>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33">
        <f t="shared" si="0"/>
        <v>10</v>
      </c>
      <c r="P7" s="11">
        <f t="shared" si="1"/>
        <v>9</v>
      </c>
      <c r="R7" s="73" t="str">
        <f>IF(Hoja4!$B$2="","",(Hoja4!$B$2))</f>
        <v>Marita Gómez</v>
      </c>
      <c r="S7" s="68" t="s">
        <v>25</v>
      </c>
      <c r="T7" s="62">
        <f>Hoja4!B30</f>
        <v>12</v>
      </c>
      <c r="U7" s="54" t="s">
        <v>26</v>
      </c>
      <c r="V7" s="62">
        <f>Hoja4!D30</f>
        <v>1.2</v>
      </c>
      <c r="W7" s="33">
        <f t="shared" si="2"/>
        <v>13.2</v>
      </c>
      <c r="X7" s="11">
        <f t="shared" si="3"/>
        <v>11.879999999999999</v>
      </c>
      <c r="Y7" s="38"/>
    </row>
    <row r="8" spans="1:25" ht="12.75">
      <c r="A8" s="66" t="s">
        <v>59</v>
      </c>
      <c r="B8" s="40"/>
      <c r="C8" s="40">
        <v>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33">
        <f t="shared" si="0"/>
        <v>10</v>
      </c>
      <c r="P8" s="11">
        <f t="shared" si="1"/>
        <v>9</v>
      </c>
      <c r="R8" s="73" t="str">
        <f>IF(Hoja5!$B$2="","",(Hoja5!$B$2))</f>
        <v>Eva Mª Abarca Alonso</v>
      </c>
      <c r="S8" s="68" t="s">
        <v>25</v>
      </c>
      <c r="T8" s="62">
        <f>Hoja5!B30</f>
        <v>1.8</v>
      </c>
      <c r="U8" s="54" t="s">
        <v>26</v>
      </c>
      <c r="V8" s="62">
        <f>Hoja5!D30</f>
        <v>5.3</v>
      </c>
      <c r="W8" s="33">
        <f t="shared" si="2"/>
        <v>7.1</v>
      </c>
      <c r="X8" s="11">
        <f t="shared" si="3"/>
        <v>6.39</v>
      </c>
      <c r="Y8" s="38"/>
    </row>
    <row r="9" spans="1:24" ht="12.75">
      <c r="A9" s="58" t="s">
        <v>71</v>
      </c>
      <c r="B9" s="40"/>
      <c r="C9" s="40"/>
      <c r="D9" s="40"/>
      <c r="E9" s="40">
        <v>1</v>
      </c>
      <c r="F9" s="40"/>
      <c r="G9" s="40"/>
      <c r="H9" s="40"/>
      <c r="I9" s="40"/>
      <c r="J9" s="40"/>
      <c r="K9" s="40"/>
      <c r="L9" s="40"/>
      <c r="M9" s="40"/>
      <c r="N9" s="41"/>
      <c r="O9" s="33">
        <f t="shared" si="0"/>
        <v>15</v>
      </c>
      <c r="P9" s="11">
        <f t="shared" si="1"/>
        <v>13.5</v>
      </c>
      <c r="R9" s="73" t="str">
        <f>IF(Hoja6!$B$2="","",(Hoja6!$B$2))</f>
        <v>Amelia Igualada</v>
      </c>
      <c r="S9" s="68" t="s">
        <v>25</v>
      </c>
      <c r="T9" s="62">
        <f>Hoja6!B30</f>
        <v>14.200000000000001</v>
      </c>
      <c r="U9" s="54" t="s">
        <v>26</v>
      </c>
      <c r="V9" s="62">
        <f>Hoja6!D30</f>
        <v>0</v>
      </c>
      <c r="W9" s="33">
        <f t="shared" si="2"/>
        <v>14.200000000000001</v>
      </c>
      <c r="X9" s="11">
        <f t="shared" si="3"/>
        <v>12.780000000000001</v>
      </c>
    </row>
    <row r="10" spans="1:24" ht="12.75">
      <c r="A10" s="58" t="s">
        <v>72</v>
      </c>
      <c r="B10" s="40"/>
      <c r="C10" s="40">
        <v>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3">
        <f t="shared" si="0"/>
        <v>10</v>
      </c>
      <c r="P10" s="11">
        <f t="shared" si="1"/>
        <v>9</v>
      </c>
      <c r="R10" s="73" t="str">
        <f>IF(Hoja7!$B$2="","",(Hoja7!$B$2))</f>
        <v>Susana Zapata</v>
      </c>
      <c r="S10" s="68" t="s">
        <v>25</v>
      </c>
      <c r="T10" s="62">
        <f>Hoja7!B30</f>
        <v>14.4</v>
      </c>
      <c r="U10" s="54" t="s">
        <v>26</v>
      </c>
      <c r="V10" s="62">
        <f>Hoja7!D30</f>
        <v>0</v>
      </c>
      <c r="W10" s="33">
        <f t="shared" si="2"/>
        <v>14.4</v>
      </c>
      <c r="X10" s="11">
        <f t="shared" si="3"/>
        <v>12.96</v>
      </c>
    </row>
    <row r="11" spans="1:24" ht="12.75">
      <c r="A11" s="58" t="s">
        <v>74</v>
      </c>
      <c r="B11" s="40"/>
      <c r="C11" s="40"/>
      <c r="D11" s="40"/>
      <c r="E11" s="40"/>
      <c r="F11" s="40"/>
      <c r="G11" s="40">
        <v>1</v>
      </c>
      <c r="H11" s="40"/>
      <c r="I11" s="40"/>
      <c r="J11" s="40"/>
      <c r="K11" s="40"/>
      <c r="L11" s="40"/>
      <c r="M11" s="40"/>
      <c r="N11" s="41"/>
      <c r="O11" s="33">
        <f t="shared" si="0"/>
        <v>12</v>
      </c>
      <c r="P11" s="11">
        <f t="shared" si="1"/>
        <v>10.8</v>
      </c>
      <c r="R11" s="73" t="str">
        <f>IF(Hoja8!$B$2="","",(Hoja8!$B$2))</f>
        <v>Leonardo Poyatos Calle</v>
      </c>
      <c r="S11" s="69" t="s">
        <v>25</v>
      </c>
      <c r="T11" s="63">
        <f>Hoja8!B30</f>
        <v>15.200000000000001</v>
      </c>
      <c r="U11" s="23" t="s">
        <v>26</v>
      </c>
      <c r="V11" s="63">
        <f>Hoja8!D30</f>
        <v>0</v>
      </c>
      <c r="W11" s="33">
        <f t="shared" si="2"/>
        <v>15.200000000000001</v>
      </c>
      <c r="X11" s="11">
        <f t="shared" si="3"/>
        <v>13.680000000000001</v>
      </c>
    </row>
    <row r="12" spans="1:24" ht="12.75">
      <c r="A12" s="58" t="s">
        <v>88</v>
      </c>
      <c r="B12" s="40"/>
      <c r="C12" s="40">
        <v>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3">
        <f t="shared" si="0"/>
        <v>10</v>
      </c>
      <c r="P12" s="11">
        <f t="shared" si="1"/>
        <v>9</v>
      </c>
      <c r="R12" s="73" t="str">
        <f>IF(Hoja9!$B$2="","",(Hoja9!$B$2))</f>
        <v>Charo Felix Valerde</v>
      </c>
      <c r="S12" s="69" t="s">
        <v>25</v>
      </c>
      <c r="T12" s="63">
        <f>Hoja9!B30</f>
        <v>9.9</v>
      </c>
      <c r="U12" s="23" t="s">
        <v>26</v>
      </c>
      <c r="V12" s="63">
        <f>Hoja9!D30</f>
        <v>7.9</v>
      </c>
      <c r="W12" s="33">
        <f t="shared" si="2"/>
        <v>17.8</v>
      </c>
      <c r="X12" s="11">
        <f t="shared" si="3"/>
        <v>16.02</v>
      </c>
    </row>
    <row r="13" spans="1:24" ht="12.75">
      <c r="A13" s="58" t="s">
        <v>89</v>
      </c>
      <c r="B13" s="40"/>
      <c r="C13" s="40">
        <v>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3">
        <f t="shared" si="0"/>
        <v>10</v>
      </c>
      <c r="P13" s="11">
        <f t="shared" si="1"/>
        <v>9</v>
      </c>
      <c r="R13" s="73" t="str">
        <f>IF(Hoja10!$B$2="","",(Hoja10!$B$2))</f>
        <v>Rosario Basterrechea</v>
      </c>
      <c r="S13" s="69" t="s">
        <v>25</v>
      </c>
      <c r="T13" s="63">
        <f>Hoja10!B30</f>
        <v>10.6</v>
      </c>
      <c r="U13" s="23" t="s">
        <v>26</v>
      </c>
      <c r="V13" s="63">
        <f>Hoja10!D30</f>
        <v>9.600000000000001</v>
      </c>
      <c r="W13" s="33">
        <f t="shared" si="2"/>
        <v>20.200000000000003</v>
      </c>
      <c r="X13" s="11">
        <f t="shared" si="3"/>
        <v>18.180000000000003</v>
      </c>
    </row>
    <row r="14" spans="1:24" ht="12.75">
      <c r="A14" s="58" t="s">
        <v>115</v>
      </c>
      <c r="B14" s="40"/>
      <c r="C14" s="40"/>
      <c r="D14" s="40"/>
      <c r="E14" s="40">
        <v>1</v>
      </c>
      <c r="F14" s="40"/>
      <c r="G14" s="40"/>
      <c r="H14" s="40"/>
      <c r="I14" s="40"/>
      <c r="J14" s="40"/>
      <c r="K14" s="40"/>
      <c r="L14" s="40"/>
      <c r="M14" s="40"/>
      <c r="N14" s="41"/>
      <c r="O14" s="33">
        <f t="shared" si="0"/>
        <v>15</v>
      </c>
      <c r="P14" s="11">
        <f t="shared" si="1"/>
        <v>13.5</v>
      </c>
      <c r="R14" s="73" t="str">
        <f>IF(Hoja11!$B$2="","",(Hoja11!$B$2))</f>
        <v>Belén Monset</v>
      </c>
      <c r="S14" s="69" t="s">
        <v>25</v>
      </c>
      <c r="T14" s="63">
        <f>Hoja11!B30</f>
        <v>8.200000000000001</v>
      </c>
      <c r="U14" s="23" t="s">
        <v>26</v>
      </c>
      <c r="V14" s="63">
        <f>Hoja11!D30</f>
        <v>5.4</v>
      </c>
      <c r="W14" s="33">
        <f t="shared" si="2"/>
        <v>13.600000000000001</v>
      </c>
      <c r="X14" s="11">
        <f t="shared" si="3"/>
        <v>12.240000000000002</v>
      </c>
    </row>
    <row r="15" spans="1:24" ht="12.75">
      <c r="A15" s="5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3">
        <f t="shared" si="0"/>
        <v>0</v>
      </c>
      <c r="P15" s="11">
        <f t="shared" si="1"/>
        <v>0</v>
      </c>
      <c r="R15" s="73" t="str">
        <f>IF(Hoja12!$B$2="","",(Hoja12!$B$2))</f>
        <v>J M Pérez Cazcho</v>
      </c>
      <c r="S15" s="69" t="s">
        <v>25</v>
      </c>
      <c r="T15" s="63">
        <f>Hoja12!B30</f>
        <v>9.05</v>
      </c>
      <c r="U15" s="23" t="s">
        <v>26</v>
      </c>
      <c r="V15" s="63">
        <f>Hoja12!D30</f>
        <v>11.4</v>
      </c>
      <c r="W15" s="33">
        <f t="shared" si="2"/>
        <v>20.450000000000003</v>
      </c>
      <c r="X15" s="11">
        <f t="shared" si="3"/>
        <v>18.405000000000005</v>
      </c>
    </row>
    <row r="16" spans="1:24" ht="12.75">
      <c r="A16" s="5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3">
        <f t="shared" si="0"/>
        <v>0</v>
      </c>
      <c r="P16" s="11">
        <f t="shared" si="1"/>
        <v>0</v>
      </c>
      <c r="R16" s="73">
        <f>IF(Hoja13!$B$2="","",(Hoja13!$B$2))</f>
      </c>
      <c r="S16" s="69" t="s">
        <v>25</v>
      </c>
      <c r="T16" s="63">
        <f>Hoja13!B30</f>
        <v>0</v>
      </c>
      <c r="U16" s="23" t="s">
        <v>26</v>
      </c>
      <c r="V16" s="63">
        <f>Hoja13!D30</f>
        <v>0</v>
      </c>
      <c r="W16" s="33">
        <f t="shared" si="2"/>
        <v>0</v>
      </c>
      <c r="X16" s="11">
        <f t="shared" si="3"/>
        <v>0</v>
      </c>
    </row>
    <row r="17" spans="1:24" ht="12.75">
      <c r="A17" s="5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3">
        <f t="shared" si="0"/>
        <v>0</v>
      </c>
      <c r="P17" s="11">
        <f t="shared" si="1"/>
        <v>0</v>
      </c>
      <c r="R17" s="73">
        <f>IF(Hoja14!$B$2="","",(Hoja14!$B$2))</f>
      </c>
      <c r="S17" s="69" t="s">
        <v>25</v>
      </c>
      <c r="T17" s="63">
        <f>Hoja14!B30</f>
        <v>0</v>
      </c>
      <c r="U17" s="23" t="s">
        <v>26</v>
      </c>
      <c r="V17" s="63">
        <f>Hoja14!D30</f>
        <v>0</v>
      </c>
      <c r="W17" s="33">
        <f t="shared" si="2"/>
        <v>0</v>
      </c>
      <c r="X17" s="11">
        <f t="shared" si="3"/>
        <v>0</v>
      </c>
    </row>
    <row r="18" spans="1:24" ht="12.75">
      <c r="A18" s="5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3">
        <f t="shared" si="0"/>
        <v>0</v>
      </c>
      <c r="P18" s="11">
        <f t="shared" si="1"/>
        <v>0</v>
      </c>
      <c r="Q18" s="38"/>
      <c r="R18" s="73">
        <f>IF(Hoja15!$B$2="","",(Hoja15!$B$2))</f>
      </c>
      <c r="S18" s="69" t="s">
        <v>25</v>
      </c>
      <c r="T18" s="63">
        <f>Hoja15!B30</f>
        <v>0</v>
      </c>
      <c r="U18" s="23" t="s">
        <v>26</v>
      </c>
      <c r="V18" s="63">
        <f>Hoja15!D30</f>
        <v>0</v>
      </c>
      <c r="W18" s="33">
        <f t="shared" si="2"/>
        <v>0</v>
      </c>
      <c r="X18" s="11">
        <f t="shared" si="3"/>
        <v>0</v>
      </c>
    </row>
    <row r="19" spans="1:24" ht="12.75">
      <c r="A19" s="5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33">
        <f t="shared" si="0"/>
        <v>0</v>
      </c>
      <c r="P19" s="11">
        <f t="shared" si="1"/>
        <v>0</v>
      </c>
      <c r="R19" s="73">
        <f>IF(Hoja16!$B$2="","",(Hoja16!$B$2))</f>
      </c>
      <c r="S19" s="69" t="s">
        <v>25</v>
      </c>
      <c r="T19" s="63">
        <f>Hoja16!B30</f>
        <v>0</v>
      </c>
      <c r="U19" s="23" t="s">
        <v>26</v>
      </c>
      <c r="V19" s="63">
        <f>Hoja16!D30</f>
        <v>0</v>
      </c>
      <c r="W19" s="33">
        <f t="shared" si="2"/>
        <v>0</v>
      </c>
      <c r="X19" s="11">
        <f t="shared" si="3"/>
        <v>0</v>
      </c>
    </row>
    <row r="20" spans="1:24" ht="12.75">
      <c r="A20" s="5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33">
        <f t="shared" si="0"/>
        <v>0</v>
      </c>
      <c r="P20" s="11">
        <f t="shared" si="1"/>
        <v>0</v>
      </c>
      <c r="R20" s="73">
        <f>IF(Hoja17!$B$2="","",(Hoja17!$B$2))</f>
      </c>
      <c r="S20" s="69" t="s">
        <v>25</v>
      </c>
      <c r="T20" s="63">
        <f>Hoja17!B30</f>
        <v>0</v>
      </c>
      <c r="U20" s="23" t="s">
        <v>26</v>
      </c>
      <c r="V20" s="63">
        <f>Hoja17!D30</f>
        <v>0</v>
      </c>
      <c r="W20" s="33">
        <f>T20+V20</f>
        <v>0</v>
      </c>
      <c r="X20" s="11">
        <f t="shared" si="3"/>
        <v>0</v>
      </c>
    </row>
    <row r="21" spans="1:24" ht="12.75">
      <c r="A21" s="5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1"/>
      <c r="M21" s="21"/>
      <c r="N21" s="22"/>
      <c r="O21" s="33">
        <f t="shared" si="0"/>
        <v>0</v>
      </c>
      <c r="P21" s="11">
        <f t="shared" si="1"/>
        <v>0</v>
      </c>
      <c r="R21" s="73">
        <f>IF(Hoja18!$B$2="","",(Hoja18!$B$2))</f>
      </c>
      <c r="S21" s="69" t="s">
        <v>25</v>
      </c>
      <c r="T21" s="63">
        <f>Hoja18!B30</f>
        <v>0</v>
      </c>
      <c r="U21" s="23" t="s">
        <v>26</v>
      </c>
      <c r="V21" s="63">
        <f>Hoja18!D30</f>
        <v>0</v>
      </c>
      <c r="W21" s="33">
        <f>T21+V21</f>
        <v>0</v>
      </c>
      <c r="X21" s="11">
        <f t="shared" si="3"/>
        <v>0</v>
      </c>
    </row>
    <row r="22" spans="1:25" ht="12.75">
      <c r="A22" s="5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1"/>
      <c r="M22" s="21"/>
      <c r="N22" s="22"/>
      <c r="O22" s="33">
        <f t="shared" si="0"/>
        <v>0</v>
      </c>
      <c r="P22" s="11">
        <f t="shared" si="1"/>
        <v>0</v>
      </c>
      <c r="R22" s="73">
        <f>IF(Hoja19!$B$2="","",(Hoja19!$B$2))</f>
      </c>
      <c r="S22" s="69" t="s">
        <v>25</v>
      </c>
      <c r="T22" s="63">
        <f>Hoja19!B30</f>
        <v>0</v>
      </c>
      <c r="U22" s="23" t="s">
        <v>26</v>
      </c>
      <c r="V22" s="63">
        <f>Hoja19!D30</f>
        <v>0</v>
      </c>
      <c r="W22" s="33">
        <f>T22+V22</f>
        <v>0</v>
      </c>
      <c r="X22" s="11">
        <f t="shared" si="3"/>
        <v>0</v>
      </c>
      <c r="Y22" s="38"/>
    </row>
    <row r="23" spans="1:256" s="44" customFormat="1" ht="13.5" thickBot="1">
      <c r="A23" s="5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>
        <f t="shared" si="0"/>
        <v>0</v>
      </c>
      <c r="P23" s="43">
        <f t="shared" si="1"/>
        <v>0</v>
      </c>
      <c r="R23" s="91">
        <f>IF(Hoja20!$B$2="","",(Hoja20!$B$2))</f>
      </c>
      <c r="S23" s="70" t="s">
        <v>25</v>
      </c>
      <c r="T23" s="92">
        <f>Hoja20!B30</f>
        <v>0</v>
      </c>
      <c r="U23" s="45" t="s">
        <v>26</v>
      </c>
      <c r="V23" s="92">
        <f>Hoja20!D30</f>
        <v>0</v>
      </c>
      <c r="W23" s="34">
        <f>T23+V23</f>
        <v>0</v>
      </c>
      <c r="X23" s="35">
        <f t="shared" si="3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" ht="13.5" thickBot="1">
      <c r="A24" s="5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33">
        <f t="shared" si="0"/>
        <v>0</v>
      </c>
      <c r="P24" s="11">
        <f t="shared" si="1"/>
        <v>0</v>
      </c>
      <c r="R24" s="24" t="s">
        <v>18</v>
      </c>
      <c r="S24" s="25"/>
      <c r="T24" s="64">
        <f>SUM(T5:T23)</f>
        <v>112.05</v>
      </c>
      <c r="U24" s="25"/>
      <c r="V24" s="64">
        <f>SUM(V5:V23)</f>
        <v>47.3</v>
      </c>
      <c r="W24" s="36">
        <f>SUM(W5:W23)</f>
        <v>159.35000000000002</v>
      </c>
      <c r="X24" s="37">
        <f>SUM(X5:X23)</f>
        <v>143.41500000000002</v>
      </c>
      <c r="Y24" s="38"/>
    </row>
    <row r="25" spans="1:16" ht="12.75">
      <c r="A25" s="5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33">
        <f t="shared" si="0"/>
        <v>0</v>
      </c>
      <c r="P25" s="11">
        <f t="shared" si="1"/>
        <v>0</v>
      </c>
    </row>
    <row r="26" spans="1:25" ht="12.75">
      <c r="A26" s="5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33">
        <f t="shared" si="0"/>
        <v>0</v>
      </c>
      <c r="P26" s="11">
        <f t="shared" si="1"/>
        <v>0</v>
      </c>
      <c r="Y26" s="38"/>
    </row>
    <row r="27" spans="1:24" ht="12.75">
      <c r="A27" s="5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33">
        <f t="shared" si="0"/>
        <v>0</v>
      </c>
      <c r="P27" s="11">
        <f t="shared" si="1"/>
        <v>0</v>
      </c>
      <c r="R27" s="15" t="s">
        <v>33</v>
      </c>
      <c r="X27" s="38"/>
    </row>
    <row r="28" spans="1:25" ht="12.75">
      <c r="A28" s="5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33">
        <f t="shared" si="0"/>
        <v>0</v>
      </c>
      <c r="P28" s="11">
        <f t="shared" si="1"/>
        <v>0</v>
      </c>
      <c r="R28" s="38"/>
      <c r="X28" s="38"/>
      <c r="Y28" s="38"/>
    </row>
    <row r="29" spans="1:24" ht="12.75">
      <c r="A29" s="5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3">
        <f t="shared" si="0"/>
        <v>0</v>
      </c>
      <c r="P29" s="11">
        <f t="shared" si="1"/>
        <v>0</v>
      </c>
      <c r="R29" s="65"/>
      <c r="T29" s="38"/>
      <c r="X29" s="38"/>
    </row>
    <row r="30" spans="1:2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33">
        <f t="shared" si="0"/>
        <v>0</v>
      </c>
      <c r="P30" s="11">
        <f t="shared" si="1"/>
        <v>0</v>
      </c>
      <c r="R30" s="65"/>
      <c r="S30" s="38"/>
      <c r="X30" s="38"/>
    </row>
    <row r="31" spans="1:18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3">
        <f t="shared" si="0"/>
        <v>0</v>
      </c>
      <c r="P31" s="11">
        <f t="shared" si="1"/>
        <v>0</v>
      </c>
      <c r="Q31" s="38"/>
      <c r="R31" s="38"/>
    </row>
    <row r="32" spans="1:19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3">
        <f t="shared" si="0"/>
        <v>0</v>
      </c>
      <c r="P32" s="11">
        <f t="shared" si="1"/>
        <v>0</v>
      </c>
      <c r="S32" s="90"/>
    </row>
    <row r="33" spans="1:18" ht="13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4">
        <f t="shared" si="0"/>
        <v>0</v>
      </c>
      <c r="P33" s="35">
        <f>IF(AND(200&lt;$O$34+$W$24,300&gt;$O$34+$W$24),(O33*0.95),0)+IF($O$34+$W$24&gt;300,(O33*0.9),0)+IF($O$34+$W$24&lt;200,O33,0)</f>
        <v>0</v>
      </c>
      <c r="R33" s="38"/>
    </row>
    <row r="34" spans="1:19" ht="13.5" thickBot="1">
      <c r="A34" s="29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60">
        <f>SUM(O4:O33)</f>
        <v>149</v>
      </c>
      <c r="P34" s="36">
        <f>SUM(P4:P33)</f>
        <v>134.10000000000002</v>
      </c>
      <c r="Q34" s="38"/>
      <c r="R34" s="38">
        <f>O34+W24</f>
        <v>308.35</v>
      </c>
      <c r="S34" s="38"/>
    </row>
    <row r="35" ht="12.75">
      <c r="R35" s="39"/>
    </row>
    <row r="36" ht="12.75">
      <c r="R36" s="38"/>
    </row>
    <row r="37" spans="2:14" ht="12.75" hidden="1">
      <c r="B37" s="15">
        <v>15</v>
      </c>
      <c r="C37" s="15">
        <v>10</v>
      </c>
      <c r="D37" s="15">
        <v>15</v>
      </c>
      <c r="E37" s="15">
        <v>15</v>
      </c>
      <c r="F37" s="15">
        <v>20</v>
      </c>
      <c r="G37" s="15">
        <v>12</v>
      </c>
      <c r="H37" s="15">
        <v>10</v>
      </c>
      <c r="I37" s="15">
        <v>5</v>
      </c>
      <c r="J37" s="15">
        <v>10</v>
      </c>
      <c r="K37" s="15">
        <v>5</v>
      </c>
      <c r="L37" s="15">
        <v>2.5</v>
      </c>
      <c r="M37" s="15">
        <v>4.75</v>
      </c>
      <c r="N37" s="15">
        <v>6.5</v>
      </c>
    </row>
  </sheetData>
  <sheetProtection sheet="1" objects="1" scenarios="1"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  <hyperlink ref="R19:R23" location="Hoja15!A1" display="Hoja15!A1"/>
  </hyperlinks>
  <printOptions/>
  <pageMargins left="0.75" right="0.75" top="1" bottom="1" header="0" footer="0"/>
  <pageSetup horizontalDpi="600" verticalDpi="6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C6" sqref="C6:D8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5" t="s">
        <v>28</v>
      </c>
      <c r="B2" s="109" t="s">
        <v>99</v>
      </c>
      <c r="C2" s="110"/>
      <c r="D2" s="110"/>
      <c r="E2" s="111"/>
    </row>
    <row r="3" spans="1:5" ht="13.5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100</v>
      </c>
      <c r="B6" s="14">
        <v>1.5</v>
      </c>
      <c r="C6" s="17" t="s">
        <v>61</v>
      </c>
      <c r="D6" s="14">
        <v>2.9</v>
      </c>
      <c r="E6" s="18">
        <f aca="true" t="shared" si="0" ref="E6:E30">B6+D6</f>
        <v>4.4</v>
      </c>
    </row>
    <row r="7" spans="1:5" ht="12.75">
      <c r="A7" s="1" t="s">
        <v>101</v>
      </c>
      <c r="B7" s="5">
        <v>2.5</v>
      </c>
      <c r="C7" s="6" t="s">
        <v>105</v>
      </c>
      <c r="D7" s="5">
        <v>3.5</v>
      </c>
      <c r="E7" s="11">
        <f t="shared" si="0"/>
        <v>6</v>
      </c>
    </row>
    <row r="8" spans="1:5" ht="12.75">
      <c r="A8" s="1" t="s">
        <v>102</v>
      </c>
      <c r="B8" s="5">
        <v>1</v>
      </c>
      <c r="C8" s="6" t="s">
        <v>106</v>
      </c>
      <c r="D8" s="5">
        <v>3.2</v>
      </c>
      <c r="E8" s="11">
        <f t="shared" si="0"/>
        <v>4.2</v>
      </c>
    </row>
    <row r="9" spans="1:5" ht="12.75">
      <c r="A9" s="1" t="s">
        <v>103</v>
      </c>
      <c r="B9" s="5">
        <v>2</v>
      </c>
      <c r="C9" s="6"/>
      <c r="D9" s="5"/>
      <c r="E9" s="11">
        <f t="shared" si="0"/>
        <v>2</v>
      </c>
    </row>
    <row r="10" spans="1:5" ht="12.75">
      <c r="A10" s="1" t="s">
        <v>104</v>
      </c>
      <c r="B10" s="5">
        <v>3.6</v>
      </c>
      <c r="C10" s="6"/>
      <c r="D10" s="5"/>
      <c r="E10" s="11">
        <f t="shared" si="0"/>
        <v>3.6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10.6</v>
      </c>
      <c r="C30" s="4"/>
      <c r="D30" s="9">
        <f>SUM(D6:D29)</f>
        <v>9.600000000000001</v>
      </c>
      <c r="E30" s="13">
        <f t="shared" si="0"/>
        <v>20.200000000000003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5" t="s">
        <v>28</v>
      </c>
      <c r="B2" s="116" t="s">
        <v>114</v>
      </c>
      <c r="C2" s="117"/>
      <c r="D2" s="117"/>
      <c r="E2" s="118"/>
    </row>
    <row r="3" spans="1:5" ht="13.5" customHeight="1" thickBot="1">
      <c r="A3" s="115"/>
      <c r="B3" s="119"/>
      <c r="C3" s="120"/>
      <c r="D3" s="120"/>
      <c r="E3" s="121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107</v>
      </c>
      <c r="B6" s="14">
        <v>2.5</v>
      </c>
      <c r="C6" s="17" t="s">
        <v>112</v>
      </c>
      <c r="D6" s="14">
        <v>3.9</v>
      </c>
      <c r="E6" s="18">
        <f aca="true" t="shared" si="0" ref="E6:E30">B6+D6</f>
        <v>6.4</v>
      </c>
    </row>
    <row r="7" spans="1:5" ht="12.75">
      <c r="A7" s="1" t="s">
        <v>108</v>
      </c>
      <c r="B7" s="5">
        <v>1</v>
      </c>
      <c r="C7" s="6" t="s">
        <v>113</v>
      </c>
      <c r="D7" s="5">
        <v>1.5</v>
      </c>
      <c r="E7" s="11">
        <f t="shared" si="0"/>
        <v>2.5</v>
      </c>
    </row>
    <row r="8" spans="1:5" ht="12.75">
      <c r="A8" s="1" t="s">
        <v>109</v>
      </c>
      <c r="B8" s="5">
        <v>1.5</v>
      </c>
      <c r="C8" s="6"/>
      <c r="D8" s="5"/>
      <c r="E8" s="11">
        <f t="shared" si="0"/>
        <v>1.5</v>
      </c>
    </row>
    <row r="9" spans="1:5" ht="12.75">
      <c r="A9" s="1" t="s">
        <v>110</v>
      </c>
      <c r="B9" s="5">
        <v>1.4</v>
      </c>
      <c r="C9" s="6"/>
      <c r="D9" s="5"/>
      <c r="E9" s="11">
        <f t="shared" si="0"/>
        <v>1.4</v>
      </c>
    </row>
    <row r="10" spans="1:5" ht="12.75">
      <c r="A10" s="1" t="s">
        <v>111</v>
      </c>
      <c r="B10" s="5">
        <v>1.8</v>
      </c>
      <c r="C10" s="6"/>
      <c r="D10" s="5"/>
      <c r="E10" s="11">
        <f t="shared" si="0"/>
        <v>1.8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8.200000000000001</v>
      </c>
      <c r="C30" s="4"/>
      <c r="D30" s="9">
        <f>SUM(D6:D29)</f>
        <v>5.4</v>
      </c>
      <c r="E30" s="13">
        <f t="shared" si="0"/>
        <v>13.600000000000001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C7" sqref="A7:C18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5" t="s">
        <v>28</v>
      </c>
      <c r="B2" s="109" t="s">
        <v>126</v>
      </c>
      <c r="C2" s="110"/>
      <c r="D2" s="110"/>
      <c r="E2" s="111"/>
    </row>
    <row r="3" spans="1:5" ht="13.5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116</v>
      </c>
      <c r="B6" s="14">
        <v>1</v>
      </c>
      <c r="C6" s="17" t="s">
        <v>121</v>
      </c>
      <c r="D6" s="14">
        <v>1.45</v>
      </c>
      <c r="E6" s="18">
        <f aca="true" t="shared" si="0" ref="E6:E30">B6+D6</f>
        <v>2.45</v>
      </c>
    </row>
    <row r="7" spans="1:5" ht="12.75">
      <c r="A7" s="1" t="s">
        <v>117</v>
      </c>
      <c r="B7" s="5">
        <v>1.8</v>
      </c>
      <c r="C7" s="6" t="s">
        <v>122</v>
      </c>
      <c r="D7" s="5">
        <v>1.6</v>
      </c>
      <c r="E7" s="11">
        <f t="shared" si="0"/>
        <v>3.4000000000000004</v>
      </c>
    </row>
    <row r="8" spans="1:5" ht="12.75">
      <c r="A8" s="1" t="s">
        <v>83</v>
      </c>
      <c r="B8" s="5">
        <v>1.5</v>
      </c>
      <c r="C8" s="6" t="s">
        <v>123</v>
      </c>
      <c r="D8" s="5">
        <v>1.75</v>
      </c>
      <c r="E8" s="11">
        <f t="shared" si="0"/>
        <v>3.25</v>
      </c>
    </row>
    <row r="9" spans="1:5" ht="12.75">
      <c r="A9" s="1" t="s">
        <v>118</v>
      </c>
      <c r="B9" s="5">
        <v>1.5</v>
      </c>
      <c r="C9" s="6" t="s">
        <v>124</v>
      </c>
      <c r="D9" s="5">
        <v>6</v>
      </c>
      <c r="E9" s="11">
        <f t="shared" si="0"/>
        <v>7.5</v>
      </c>
    </row>
    <row r="10" spans="1:5" ht="12.75">
      <c r="A10" s="1" t="s">
        <v>119</v>
      </c>
      <c r="B10" s="5">
        <v>2.6</v>
      </c>
      <c r="C10" s="6" t="s">
        <v>125</v>
      </c>
      <c r="D10" s="5">
        <v>0.6</v>
      </c>
      <c r="E10" s="11">
        <f t="shared" si="0"/>
        <v>3.2</v>
      </c>
    </row>
    <row r="11" spans="1:5" ht="12.75">
      <c r="A11" s="1" t="s">
        <v>120</v>
      </c>
      <c r="B11" s="5">
        <v>0.65</v>
      </c>
      <c r="C11" s="6"/>
      <c r="D11" s="5"/>
      <c r="E11" s="11">
        <f t="shared" si="0"/>
        <v>0.65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6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9.05</v>
      </c>
      <c r="C30" s="4"/>
      <c r="D30" s="9">
        <f>SUM(D6:D29)</f>
        <v>11.4</v>
      </c>
      <c r="E30" s="13">
        <f t="shared" si="0"/>
        <v>20.450000000000003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5" t="s">
        <v>28</v>
      </c>
      <c r="B2" s="109"/>
      <c r="C2" s="110"/>
      <c r="D2" s="110"/>
      <c r="E2" s="111"/>
    </row>
    <row r="3" spans="1:5" ht="13.5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5" t="s">
        <v>28</v>
      </c>
      <c r="B2" s="109"/>
      <c r="C2" s="110"/>
      <c r="D2" s="110"/>
      <c r="E2" s="111"/>
    </row>
    <row r="3" spans="1:5" ht="13.5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5" t="s">
        <v>28</v>
      </c>
      <c r="B2" s="109"/>
      <c r="C2" s="110"/>
      <c r="D2" s="110"/>
      <c r="E2" s="111"/>
    </row>
    <row r="3" spans="1:5" ht="13.5" customHeight="1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/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6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/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6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/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6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/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6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6" sqref="A6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 t="s">
        <v>34</v>
      </c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8" ht="12.75">
      <c r="A6" s="16" t="s">
        <v>57</v>
      </c>
      <c r="B6" s="14">
        <v>1.5</v>
      </c>
      <c r="C6" s="17" t="s">
        <v>43</v>
      </c>
      <c r="D6" s="14">
        <v>3.2</v>
      </c>
      <c r="E6" s="18">
        <f aca="true" t="shared" si="0" ref="E6:E29">B6+D6</f>
        <v>4.7</v>
      </c>
      <c r="H6"/>
    </row>
    <row r="7" spans="1:9" ht="15">
      <c r="A7" s="1" t="s">
        <v>38</v>
      </c>
      <c r="B7" s="5">
        <v>1.8</v>
      </c>
      <c r="C7" s="6" t="s">
        <v>44</v>
      </c>
      <c r="D7" s="5">
        <v>1.2</v>
      </c>
      <c r="E7" s="11">
        <f t="shared" si="0"/>
        <v>3</v>
      </c>
      <c r="H7"/>
      <c r="I7" s="85"/>
    </row>
    <row r="8" spans="1:9" ht="15">
      <c r="A8" s="1" t="s">
        <v>39</v>
      </c>
      <c r="B8" s="5">
        <v>1.5</v>
      </c>
      <c r="C8" s="6" t="s">
        <v>58</v>
      </c>
      <c r="D8" s="5">
        <v>2.1</v>
      </c>
      <c r="E8" s="11">
        <f>B8+D8</f>
        <v>3.6</v>
      </c>
      <c r="H8"/>
      <c r="I8" s="85"/>
    </row>
    <row r="9" spans="1:9" ht="15">
      <c r="A9" s="1" t="s">
        <v>40</v>
      </c>
      <c r="B9" s="5">
        <v>2.9</v>
      </c>
      <c r="C9" s="6"/>
      <c r="D9" s="5"/>
      <c r="E9" s="11">
        <f>B9+D9</f>
        <v>2.9</v>
      </c>
      <c r="H9"/>
      <c r="I9" s="85"/>
    </row>
    <row r="10" spans="1:9" ht="15">
      <c r="A10" s="1" t="s">
        <v>41</v>
      </c>
      <c r="B10" s="5">
        <v>2</v>
      </c>
      <c r="C10" s="6"/>
      <c r="D10" s="5"/>
      <c r="E10" s="11">
        <f t="shared" si="0"/>
        <v>2</v>
      </c>
      <c r="H10"/>
      <c r="I10" s="85"/>
    </row>
    <row r="11" spans="1:9" ht="15">
      <c r="A11" s="1" t="s">
        <v>42</v>
      </c>
      <c r="B11" s="5">
        <v>3</v>
      </c>
      <c r="C11" s="6"/>
      <c r="D11" s="5"/>
      <c r="E11" s="11">
        <f t="shared" si="0"/>
        <v>3</v>
      </c>
      <c r="H11"/>
      <c r="I11" s="85"/>
    </row>
    <row r="12" spans="1:9" ht="15">
      <c r="A12" s="1" t="s">
        <v>49</v>
      </c>
      <c r="B12" s="5">
        <v>1</v>
      </c>
      <c r="C12" s="6"/>
      <c r="D12" s="5"/>
      <c r="E12" s="11">
        <f t="shared" si="0"/>
        <v>1</v>
      </c>
      <c r="I12" s="85"/>
    </row>
    <row r="13" spans="1:9" ht="15">
      <c r="A13" s="1"/>
      <c r="B13" s="5"/>
      <c r="C13" s="6"/>
      <c r="D13" s="5"/>
      <c r="E13" s="11">
        <f t="shared" si="0"/>
        <v>0</v>
      </c>
      <c r="I13" s="85"/>
    </row>
    <row r="14" spans="1:9" ht="15">
      <c r="A14" s="1"/>
      <c r="B14" s="5"/>
      <c r="C14" s="6"/>
      <c r="D14" s="5"/>
      <c r="E14" s="11">
        <f t="shared" si="0"/>
        <v>0</v>
      </c>
      <c r="I14" s="85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3.5" thickBot="1">
      <c r="A28" s="2"/>
      <c r="B28" s="7"/>
      <c r="C28" s="8"/>
      <c r="D28" s="7"/>
      <c r="E28" s="12">
        <f t="shared" si="0"/>
        <v>0</v>
      </c>
    </row>
    <row r="29" spans="1:5" ht="16.5" thickBot="1">
      <c r="A29" s="83" t="s">
        <v>32</v>
      </c>
      <c r="B29" s="9">
        <f>SUM(B6:B28)</f>
        <v>13.7</v>
      </c>
      <c r="C29" s="4"/>
      <c r="D29" s="9">
        <f>SUM(D6:D28)</f>
        <v>6.5</v>
      </c>
      <c r="E29" s="13">
        <f t="shared" si="0"/>
        <v>20.2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J34" sqref="J34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/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6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C6" sqref="C6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8" t="s">
        <v>28</v>
      </c>
      <c r="B2" s="109" t="s">
        <v>47</v>
      </c>
      <c r="C2" s="110"/>
      <c r="D2" s="110"/>
      <c r="E2" s="111"/>
    </row>
    <row r="3" spans="1:5" ht="12.75" customHeight="1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78" t="s">
        <v>48</v>
      </c>
      <c r="B6" s="50">
        <v>3</v>
      </c>
      <c r="C6" s="79"/>
      <c r="D6" s="50"/>
      <c r="E6" s="18">
        <f>B6+D6</f>
        <v>3</v>
      </c>
    </row>
    <row r="7" spans="1:5" ht="12.75">
      <c r="A7" s="1"/>
      <c r="B7" s="5"/>
      <c r="C7" s="6"/>
      <c r="D7" s="5"/>
      <c r="E7" s="11">
        <f aca="true" t="shared" si="0" ref="E7:E29">B7+D7</f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5">
      <c r="A20" s="19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3</v>
      </c>
      <c r="C30" s="4"/>
      <c r="D30" s="9">
        <f>SUM(D6:D29)</f>
        <v>0</v>
      </c>
      <c r="E30" s="13">
        <f>B30+D30</f>
        <v>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8" t="s">
        <v>28</v>
      </c>
      <c r="B2" s="109" t="s">
        <v>56</v>
      </c>
      <c r="C2" s="110"/>
      <c r="D2" s="110"/>
      <c r="E2" s="111"/>
    </row>
    <row r="3" spans="1:5" ht="12.75" customHeight="1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10" t="s">
        <v>23</v>
      </c>
    </row>
    <row r="6" spans="1:5" ht="12.75">
      <c r="A6" s="16" t="s">
        <v>50</v>
      </c>
      <c r="B6" s="14">
        <v>1.5</v>
      </c>
      <c r="C6" s="17" t="s">
        <v>73</v>
      </c>
      <c r="D6" s="14">
        <v>1.2</v>
      </c>
      <c r="E6" s="18">
        <f aca="true" t="shared" si="0" ref="E6:E30">B6+D6</f>
        <v>2.7</v>
      </c>
    </row>
    <row r="7" spans="1:8" ht="14.25">
      <c r="A7" s="1" t="s">
        <v>51</v>
      </c>
      <c r="B7" s="5">
        <v>1.5</v>
      </c>
      <c r="C7" s="6"/>
      <c r="D7" s="5"/>
      <c r="E7" s="11">
        <f t="shared" si="0"/>
        <v>1.5</v>
      </c>
      <c r="H7" s="87"/>
    </row>
    <row r="8" spans="1:8" ht="14.25">
      <c r="A8" s="1" t="s">
        <v>52</v>
      </c>
      <c r="B8" s="5">
        <v>1</v>
      </c>
      <c r="C8" s="6"/>
      <c r="D8" s="5"/>
      <c r="E8" s="11">
        <f t="shared" si="0"/>
        <v>1</v>
      </c>
      <c r="H8" s="87"/>
    </row>
    <row r="9" spans="1:8" ht="14.25">
      <c r="A9" s="1" t="s">
        <v>53</v>
      </c>
      <c r="B9" s="5">
        <v>2</v>
      </c>
      <c r="C9" s="6"/>
      <c r="D9" s="5"/>
      <c r="E9" s="11">
        <f t="shared" si="0"/>
        <v>2</v>
      </c>
      <c r="H9" s="87"/>
    </row>
    <row r="10" spans="1:8" ht="14.25">
      <c r="A10" s="1" t="s">
        <v>54</v>
      </c>
      <c r="B10" s="5">
        <v>3</v>
      </c>
      <c r="C10" s="6"/>
      <c r="D10" s="5"/>
      <c r="E10" s="11">
        <f t="shared" si="0"/>
        <v>3</v>
      </c>
      <c r="H10" s="87"/>
    </row>
    <row r="11" spans="1:5" ht="12.75">
      <c r="A11" s="1" t="s">
        <v>55</v>
      </c>
      <c r="B11" s="5">
        <v>3</v>
      </c>
      <c r="C11" s="6"/>
      <c r="D11" s="5"/>
      <c r="E11" s="11">
        <f t="shared" si="0"/>
        <v>3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94" t="s">
        <v>32</v>
      </c>
      <c r="B30" s="9">
        <f>SUM(B6:B29)</f>
        <v>12</v>
      </c>
      <c r="C30" s="4"/>
      <c r="D30" s="9">
        <f>SUM(D6:D29)</f>
        <v>1.2</v>
      </c>
      <c r="E30" s="13">
        <f t="shared" si="0"/>
        <v>13.2</v>
      </c>
    </row>
    <row r="32" ht="12.75">
      <c r="A32" s="66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8" t="s">
        <v>28</v>
      </c>
      <c r="B2" s="109" t="s">
        <v>59</v>
      </c>
      <c r="C2" s="110"/>
      <c r="D2" s="110"/>
      <c r="E2" s="111"/>
    </row>
    <row r="3" spans="1:5" ht="12.75" customHeight="1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10" t="s">
        <v>23</v>
      </c>
    </row>
    <row r="6" spans="1:5" ht="14.25">
      <c r="A6" s="16" t="s">
        <v>60</v>
      </c>
      <c r="B6" s="14">
        <v>1.8</v>
      </c>
      <c r="C6" s="49" t="s">
        <v>61</v>
      </c>
      <c r="D6" s="50">
        <v>2.9</v>
      </c>
      <c r="E6" s="18">
        <f aca="true" t="shared" si="0" ref="E6:E30">B6+D6</f>
        <v>4.7</v>
      </c>
    </row>
    <row r="7" spans="1:8" ht="14.25">
      <c r="A7" s="1"/>
      <c r="B7" s="5"/>
      <c r="C7" s="49" t="s">
        <v>62</v>
      </c>
      <c r="D7" s="5">
        <v>2.4</v>
      </c>
      <c r="E7" s="11">
        <f t="shared" si="0"/>
        <v>2.4</v>
      </c>
      <c r="H7" s="93"/>
    </row>
    <row r="8" spans="1:8" ht="12.75">
      <c r="A8" s="1"/>
      <c r="B8" s="5"/>
      <c r="C8" s="6"/>
      <c r="D8" s="5"/>
      <c r="E8" s="11">
        <f t="shared" si="0"/>
        <v>0</v>
      </c>
      <c r="H8" s="93"/>
    </row>
    <row r="9" spans="1:8" ht="12.75">
      <c r="A9" s="1"/>
      <c r="B9" s="5"/>
      <c r="C9" s="6"/>
      <c r="D9" s="5"/>
      <c r="E9" s="11">
        <f t="shared" si="0"/>
        <v>0</v>
      </c>
      <c r="H9" s="93"/>
    </row>
    <row r="10" spans="1:8" ht="12.75">
      <c r="A10" s="1"/>
      <c r="B10" s="5"/>
      <c r="C10" s="6"/>
      <c r="D10" s="5"/>
      <c r="E10" s="11">
        <f t="shared" si="0"/>
        <v>0</v>
      </c>
      <c r="H10" s="93"/>
    </row>
    <row r="11" spans="1:8" ht="12.75">
      <c r="A11" s="1"/>
      <c r="B11" s="5"/>
      <c r="C11" s="6"/>
      <c r="D11" s="5"/>
      <c r="E11" s="11">
        <f t="shared" si="0"/>
        <v>0</v>
      </c>
      <c r="H11" s="93"/>
    </row>
    <row r="12" spans="1:8" ht="12.75">
      <c r="A12" s="1"/>
      <c r="B12" s="5"/>
      <c r="C12" s="6"/>
      <c r="D12" s="5"/>
      <c r="E12" s="11">
        <f t="shared" si="0"/>
        <v>0</v>
      </c>
      <c r="H12" s="93"/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1.8</v>
      </c>
      <c r="C30" s="4"/>
      <c r="D30" s="9">
        <f>SUM(D6:D29)</f>
        <v>5.3</v>
      </c>
      <c r="E30" s="13">
        <f t="shared" si="0"/>
        <v>7.1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6" sqref="A6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8" t="s">
        <v>28</v>
      </c>
      <c r="B2" s="109" t="s">
        <v>63</v>
      </c>
      <c r="C2" s="110"/>
      <c r="D2" s="110"/>
      <c r="E2" s="111"/>
    </row>
    <row r="3" spans="1:5" ht="13.5" thickBot="1">
      <c r="A3" s="108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64</v>
      </c>
      <c r="B6" s="14">
        <v>2</v>
      </c>
      <c r="C6" s="17"/>
      <c r="D6" s="14"/>
      <c r="E6" s="18">
        <f aca="true" t="shared" si="0" ref="E6:E30">B6+D6</f>
        <v>2</v>
      </c>
    </row>
    <row r="7" spans="1:8" ht="12.75">
      <c r="A7" s="1" t="s">
        <v>65</v>
      </c>
      <c r="B7" s="5">
        <v>1.5</v>
      </c>
      <c r="C7" s="6"/>
      <c r="D7" s="5"/>
      <c r="E7" s="11">
        <f t="shared" si="0"/>
        <v>1.5</v>
      </c>
      <c r="G7" s="88"/>
      <c r="H7" s="89"/>
    </row>
    <row r="8" spans="1:8" ht="12.75">
      <c r="A8" s="1" t="s">
        <v>66</v>
      </c>
      <c r="B8" s="5">
        <v>1.5</v>
      </c>
      <c r="C8" s="6"/>
      <c r="D8" s="5"/>
      <c r="E8" s="11">
        <f t="shared" si="0"/>
        <v>1.5</v>
      </c>
      <c r="G8"/>
      <c r="H8" s="89"/>
    </row>
    <row r="9" spans="1:8" ht="12.75">
      <c r="A9" s="1" t="s">
        <v>67</v>
      </c>
      <c r="B9" s="5">
        <v>1.8</v>
      </c>
      <c r="C9" s="6"/>
      <c r="D9" s="5"/>
      <c r="E9" s="11">
        <f t="shared" si="0"/>
        <v>1.8</v>
      </c>
      <c r="G9"/>
      <c r="H9" s="89"/>
    </row>
    <row r="10" spans="1:8" ht="12.75">
      <c r="A10" s="1" t="s">
        <v>68</v>
      </c>
      <c r="B10" s="5">
        <v>2</v>
      </c>
      <c r="C10" s="6"/>
      <c r="D10" s="5"/>
      <c r="E10" s="11">
        <f t="shared" si="0"/>
        <v>2</v>
      </c>
      <c r="G10"/>
      <c r="H10" s="89"/>
    </row>
    <row r="11" spans="1:8" ht="12.75">
      <c r="A11" s="1" t="s">
        <v>69</v>
      </c>
      <c r="B11" s="5">
        <v>3</v>
      </c>
      <c r="C11" s="6"/>
      <c r="D11" s="5"/>
      <c r="E11" s="11">
        <f t="shared" si="0"/>
        <v>3</v>
      </c>
      <c r="G11"/>
      <c r="H11" s="89"/>
    </row>
    <row r="12" spans="1:7" ht="12.75">
      <c r="A12" s="1" t="s">
        <v>70</v>
      </c>
      <c r="B12" s="5">
        <v>2.4</v>
      </c>
      <c r="C12" s="6"/>
      <c r="D12" s="5"/>
      <c r="E12" s="11">
        <f t="shared" si="0"/>
        <v>2.4</v>
      </c>
      <c r="G12"/>
    </row>
    <row r="13" spans="1:7" ht="12.75">
      <c r="A13" s="1"/>
      <c r="B13" s="5"/>
      <c r="C13" s="6"/>
      <c r="D13" s="5"/>
      <c r="E13" s="11">
        <f t="shared" si="0"/>
        <v>0</v>
      </c>
      <c r="G13"/>
    </row>
    <row r="14" spans="1:7" ht="12.75">
      <c r="A14" s="1"/>
      <c r="B14" s="5"/>
      <c r="C14" s="6"/>
      <c r="D14" s="5"/>
      <c r="E14" s="11">
        <f t="shared" si="0"/>
        <v>0</v>
      </c>
      <c r="G14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14.200000000000001</v>
      </c>
      <c r="C30" s="4"/>
      <c r="D30" s="9">
        <f>SUM(D6:D29)</f>
        <v>0</v>
      </c>
      <c r="E30" s="13">
        <f t="shared" si="0"/>
        <v>14.200000000000001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5" t="s">
        <v>28</v>
      </c>
      <c r="B2" s="109" t="s">
        <v>74</v>
      </c>
      <c r="C2" s="110"/>
      <c r="D2" s="110"/>
      <c r="E2" s="111"/>
    </row>
    <row r="3" spans="1:5" ht="13.5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8" ht="14.25">
      <c r="A6" s="16" t="s">
        <v>75</v>
      </c>
      <c r="B6" s="14">
        <v>1.5</v>
      </c>
      <c r="C6" s="17"/>
      <c r="D6" s="14"/>
      <c r="E6" s="18">
        <f aca="true" t="shared" si="0" ref="E6:E30">B6+D6</f>
        <v>1.5</v>
      </c>
      <c r="G6" s="95"/>
      <c r="H6" s="96"/>
    </row>
    <row r="7" spans="1:12" ht="14.25">
      <c r="A7" s="1" t="s">
        <v>79</v>
      </c>
      <c r="B7" s="5">
        <v>2.4</v>
      </c>
      <c r="C7" s="6"/>
      <c r="D7" s="5"/>
      <c r="E7" s="11">
        <f t="shared" si="0"/>
        <v>2.4</v>
      </c>
      <c r="G7" s="97"/>
      <c r="H7" s="97"/>
      <c r="I7" s="97"/>
      <c r="J7" s="98"/>
      <c r="K7" s="98"/>
      <c r="L7" s="99"/>
    </row>
    <row r="8" spans="1:12" ht="14.25">
      <c r="A8" s="1" t="s">
        <v>76</v>
      </c>
      <c r="B8" s="5">
        <v>1.5</v>
      </c>
      <c r="C8" s="6"/>
      <c r="D8" s="5"/>
      <c r="E8" s="11">
        <f t="shared" si="0"/>
        <v>1.5</v>
      </c>
      <c r="G8" s="97"/>
      <c r="H8" s="97"/>
      <c r="I8" s="97"/>
      <c r="J8" s="98"/>
      <c r="K8" s="98"/>
      <c r="L8" s="99"/>
    </row>
    <row r="9" spans="1:12" ht="14.25">
      <c r="A9" s="1" t="s">
        <v>38</v>
      </c>
      <c r="B9" s="5">
        <v>1.8</v>
      </c>
      <c r="C9" s="6"/>
      <c r="D9" s="5"/>
      <c r="E9" s="11">
        <f t="shared" si="0"/>
        <v>1.8</v>
      </c>
      <c r="G9" s="97"/>
      <c r="H9" s="97"/>
      <c r="I9" s="97"/>
      <c r="J9" s="98"/>
      <c r="K9" s="98"/>
      <c r="L9" s="99"/>
    </row>
    <row r="10" spans="1:12" ht="14.25">
      <c r="A10" s="1" t="s">
        <v>40</v>
      </c>
      <c r="B10" s="5">
        <v>2.9</v>
      </c>
      <c r="C10" s="6"/>
      <c r="D10" s="5"/>
      <c r="E10" s="11">
        <f t="shared" si="0"/>
        <v>2.9</v>
      </c>
      <c r="G10" s="97"/>
      <c r="H10" s="97"/>
      <c r="I10" s="97"/>
      <c r="J10" s="98"/>
      <c r="K10" s="98"/>
      <c r="L10" s="99"/>
    </row>
    <row r="11" spans="1:12" ht="14.25">
      <c r="A11" s="1" t="s">
        <v>77</v>
      </c>
      <c r="B11" s="5">
        <v>2.5</v>
      </c>
      <c r="C11" s="6"/>
      <c r="D11" s="5"/>
      <c r="E11" s="11">
        <f t="shared" si="0"/>
        <v>2.5</v>
      </c>
      <c r="H11" s="97"/>
      <c r="I11" s="97"/>
      <c r="J11" s="98"/>
      <c r="K11" s="98"/>
      <c r="L11" s="99"/>
    </row>
    <row r="12" spans="1:12" ht="14.25">
      <c r="A12" s="1" t="s">
        <v>78</v>
      </c>
      <c r="B12" s="5">
        <v>1.8</v>
      </c>
      <c r="C12" s="6"/>
      <c r="D12" s="5"/>
      <c r="E12" s="11">
        <f t="shared" si="0"/>
        <v>1.8</v>
      </c>
      <c r="H12" s="97"/>
      <c r="I12" s="97"/>
      <c r="J12" s="98"/>
      <c r="K12" s="98"/>
      <c r="L12" s="99"/>
    </row>
    <row r="13" spans="1:12" ht="14.25">
      <c r="A13" s="1"/>
      <c r="B13" s="5"/>
      <c r="C13" s="6"/>
      <c r="D13" s="5"/>
      <c r="E13" s="11">
        <f t="shared" si="0"/>
        <v>0</v>
      </c>
      <c r="H13" s="97"/>
      <c r="I13" s="97"/>
      <c r="J13" s="98"/>
      <c r="K13" s="98"/>
      <c r="L13" s="99"/>
    </row>
    <row r="14" spans="1:12" ht="14.25">
      <c r="A14" s="1"/>
      <c r="B14" s="5"/>
      <c r="C14" s="6"/>
      <c r="D14" s="5"/>
      <c r="E14" s="11">
        <f t="shared" si="0"/>
        <v>0</v>
      </c>
      <c r="G14" s="97"/>
      <c r="H14" s="97"/>
      <c r="I14" s="97"/>
      <c r="J14" s="98"/>
      <c r="K14" s="98"/>
      <c r="L14" s="99"/>
    </row>
    <row r="15" spans="1:12" ht="12.75">
      <c r="A15" s="1"/>
      <c r="B15" s="5"/>
      <c r="C15" s="6"/>
      <c r="D15" s="5"/>
      <c r="E15" s="11">
        <f t="shared" si="0"/>
        <v>0</v>
      </c>
      <c r="G15" s="99"/>
      <c r="H15" s="99"/>
      <c r="I15" s="99"/>
      <c r="J15" s="99"/>
      <c r="K15" s="99"/>
      <c r="L15" s="99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14.4</v>
      </c>
      <c r="C30" s="4"/>
      <c r="D30" s="9">
        <f>SUM(D6:D29)</f>
        <v>0</v>
      </c>
      <c r="E30" s="13">
        <f t="shared" si="0"/>
        <v>14.4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5" t="s">
        <v>28</v>
      </c>
      <c r="B2" s="109" t="s">
        <v>87</v>
      </c>
      <c r="C2" s="110"/>
      <c r="D2" s="110"/>
      <c r="E2" s="111"/>
    </row>
    <row r="3" spans="1:5" ht="13.5" customHeight="1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80</v>
      </c>
      <c r="B6" s="14">
        <v>1</v>
      </c>
      <c r="C6" s="17"/>
      <c r="D6" s="14"/>
      <c r="E6" s="18">
        <f aca="true" t="shared" si="0" ref="E6:E30">B6+D6</f>
        <v>1</v>
      </c>
    </row>
    <row r="7" spans="1:5" ht="12.75">
      <c r="A7" s="1" t="s">
        <v>81</v>
      </c>
      <c r="B7" s="5">
        <v>3</v>
      </c>
      <c r="C7" s="6"/>
      <c r="D7" s="5"/>
      <c r="E7" s="11">
        <f t="shared" si="0"/>
        <v>3</v>
      </c>
    </row>
    <row r="8" spans="1:5" ht="12.75">
      <c r="A8" s="1" t="s">
        <v>82</v>
      </c>
      <c r="B8" s="5">
        <v>3</v>
      </c>
      <c r="C8" s="6"/>
      <c r="D8" s="5"/>
      <c r="E8" s="11">
        <f t="shared" si="0"/>
        <v>3</v>
      </c>
    </row>
    <row r="9" spans="1:5" ht="12.75">
      <c r="A9" s="1" t="s">
        <v>83</v>
      </c>
      <c r="B9" s="5">
        <v>1.5</v>
      </c>
      <c r="C9" s="6"/>
      <c r="D9" s="5"/>
      <c r="E9" s="11">
        <f t="shared" si="0"/>
        <v>1.5</v>
      </c>
    </row>
    <row r="10" spans="1:5" ht="12.75">
      <c r="A10" s="1" t="s">
        <v>84</v>
      </c>
      <c r="B10" s="5">
        <v>1.8</v>
      </c>
      <c r="C10" s="6"/>
      <c r="D10" s="5"/>
      <c r="E10" s="11">
        <f t="shared" si="0"/>
        <v>1.8</v>
      </c>
    </row>
    <row r="11" spans="1:5" ht="12.75">
      <c r="A11" s="1" t="s">
        <v>85</v>
      </c>
      <c r="B11" s="5">
        <v>2.9</v>
      </c>
      <c r="C11" s="6"/>
      <c r="D11" s="5"/>
      <c r="E11" s="11">
        <f t="shared" si="0"/>
        <v>2.9</v>
      </c>
    </row>
    <row r="12" spans="1:5" ht="12.75">
      <c r="A12" s="1" t="s">
        <v>86</v>
      </c>
      <c r="B12" s="5">
        <v>2</v>
      </c>
      <c r="C12" s="6"/>
      <c r="D12" s="5"/>
      <c r="E12" s="11">
        <f t="shared" si="0"/>
        <v>2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15.200000000000001</v>
      </c>
      <c r="C30" s="4"/>
      <c r="D30" s="9">
        <f>SUM(D6:D29)</f>
        <v>0</v>
      </c>
      <c r="E30" s="13">
        <f t="shared" si="0"/>
        <v>15.200000000000001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5" t="s">
        <v>28</v>
      </c>
      <c r="B2" s="109" t="s">
        <v>98</v>
      </c>
      <c r="C2" s="110"/>
      <c r="D2" s="110"/>
      <c r="E2" s="111"/>
    </row>
    <row r="3" spans="1:5" ht="12.75" customHeight="1" thickBot="1">
      <c r="A3" s="115"/>
      <c r="B3" s="112"/>
      <c r="C3" s="113"/>
      <c r="D3" s="113"/>
      <c r="E3" s="114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90</v>
      </c>
      <c r="B6" s="14">
        <v>1.2</v>
      </c>
      <c r="C6" s="17" t="s">
        <v>97</v>
      </c>
      <c r="D6" s="14">
        <v>5.8</v>
      </c>
      <c r="E6" s="18">
        <f aca="true" t="shared" si="0" ref="E6:E30">B6+D6</f>
        <v>7</v>
      </c>
    </row>
    <row r="7" spans="1:5" ht="12.75">
      <c r="A7" s="1" t="s">
        <v>91</v>
      </c>
      <c r="B7" s="5">
        <v>1.6</v>
      </c>
      <c r="C7" s="6" t="s">
        <v>96</v>
      </c>
      <c r="D7" s="5">
        <v>2.1</v>
      </c>
      <c r="E7" s="11">
        <f t="shared" si="0"/>
        <v>3.7</v>
      </c>
    </row>
    <row r="8" spans="1:5" ht="12.75">
      <c r="A8" s="1" t="s">
        <v>92</v>
      </c>
      <c r="B8" s="5">
        <v>1.2</v>
      </c>
      <c r="C8" s="6"/>
      <c r="D8" s="5"/>
      <c r="E8" s="11">
        <f t="shared" si="0"/>
        <v>1.2</v>
      </c>
    </row>
    <row r="9" spans="1:5" ht="12.75">
      <c r="A9" s="1" t="s">
        <v>93</v>
      </c>
      <c r="B9" s="5">
        <v>1.5</v>
      </c>
      <c r="C9" s="6"/>
      <c r="D9" s="5"/>
      <c r="E9" s="11">
        <f t="shared" si="0"/>
        <v>1.5</v>
      </c>
    </row>
    <row r="10" spans="1:5" ht="12.75">
      <c r="A10" s="1" t="s">
        <v>94</v>
      </c>
      <c r="B10" s="5">
        <v>3</v>
      </c>
      <c r="C10" s="6"/>
      <c r="D10" s="5"/>
      <c r="E10" s="11">
        <f t="shared" si="0"/>
        <v>3</v>
      </c>
    </row>
    <row r="11" spans="1:5" ht="12.75">
      <c r="A11" s="1" t="s">
        <v>95</v>
      </c>
      <c r="B11" s="5">
        <v>1.4</v>
      </c>
      <c r="C11" s="6"/>
      <c r="D11" s="5"/>
      <c r="E11" s="11">
        <f t="shared" si="0"/>
        <v>1.4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9.9</v>
      </c>
      <c r="C30" s="4"/>
      <c r="D30" s="9">
        <f>SUM(D6:D29)</f>
        <v>7.9</v>
      </c>
      <c r="E30" s="13">
        <f t="shared" si="0"/>
        <v>17.8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The Wolf</cp:lastModifiedBy>
  <cp:lastPrinted>2015-01-10T12:03:30Z</cp:lastPrinted>
  <dcterms:created xsi:type="dcterms:W3CDTF">2014-11-14T14:40:03Z</dcterms:created>
  <dcterms:modified xsi:type="dcterms:W3CDTF">2015-03-06T16:08:57Z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