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7" sheetId="17" r:id="rId17"/>
    <sheet name="Hoja18" sheetId="18" r:id="rId18"/>
    <sheet name="Hoja19" sheetId="19" r:id="rId19"/>
    <sheet name="Hoja20" sheetId="20" r:id="rId20"/>
  </sheets>
  <definedNames/>
  <calcPr fullCalcOnLoad="1"/>
</workbook>
</file>

<file path=xl/sharedStrings.xml><?xml version="1.0" encoding="utf-8"?>
<sst xmlns="http://schemas.openxmlformats.org/spreadsheetml/2006/main" count="313" uniqueCount="130">
  <si>
    <t>Nombre</t>
  </si>
  <si>
    <t>hortaliza G</t>
  </si>
  <si>
    <t>hortaliza P</t>
  </si>
  <si>
    <t>macrobiotica</t>
  </si>
  <si>
    <t>mixta H_F</t>
  </si>
  <si>
    <t>fruta G</t>
  </si>
  <si>
    <t>fruta P</t>
  </si>
  <si>
    <t>hoja G</t>
  </si>
  <si>
    <t>hoja P</t>
  </si>
  <si>
    <t>citricos G</t>
  </si>
  <si>
    <t>citricos P</t>
  </si>
  <si>
    <t>patata cebolla 1 kg</t>
  </si>
  <si>
    <t>patata cebolla 2 kg</t>
  </si>
  <si>
    <t>patata cebolla 3 kp</t>
  </si>
  <si>
    <t>Coste Total</t>
  </si>
  <si>
    <t>Descuentos</t>
  </si>
  <si>
    <t>CESTAS</t>
  </si>
  <si>
    <t xml:space="preserve">PACK  </t>
  </si>
  <si>
    <t>TOTAL</t>
  </si>
  <si>
    <t>Hortalizas</t>
  </si>
  <si>
    <t>Precio_V</t>
  </si>
  <si>
    <t>Frutas</t>
  </si>
  <si>
    <t>Precio_F</t>
  </si>
  <si>
    <t>Total</t>
  </si>
  <si>
    <t>T. descuento</t>
  </si>
  <si>
    <t>H</t>
  </si>
  <si>
    <t>F</t>
  </si>
  <si>
    <t/>
  </si>
  <si>
    <t>Pedido al detalle a Valencia</t>
  </si>
  <si>
    <t>NOMBRE:</t>
  </si>
  <si>
    <t>Verdura descripción</t>
  </si>
  <si>
    <t>Precio_H</t>
  </si>
  <si>
    <t>Fruta descripción</t>
  </si>
  <si>
    <t>TOTALES</t>
  </si>
  <si>
    <t>Nota: haciendo click en los nombres obtengo el pedido al detalle de la persona</t>
  </si>
  <si>
    <t>Alberto González Duro</t>
  </si>
  <si>
    <t>Nuria Chacón</t>
  </si>
  <si>
    <t>Marifé Idoia</t>
  </si>
  <si>
    <t xml:space="preserve">ACELGAS             </t>
  </si>
  <si>
    <t>ESPINACAS</t>
  </si>
  <si>
    <t>BRÓCOLI</t>
  </si>
  <si>
    <t>ALCACHOFA</t>
  </si>
  <si>
    <t>ZANAHORIAS</t>
  </si>
  <si>
    <t>PAK CHOI</t>
  </si>
  <si>
    <t>COLIFLOR</t>
  </si>
  <si>
    <t>TOMATE CHERRY</t>
  </si>
  <si>
    <t xml:space="preserve">CEBOLLA </t>
  </si>
  <si>
    <t>BONIATO ROJO</t>
  </si>
  <si>
    <t>ESTEVÍA 2 bolsas</t>
  </si>
  <si>
    <t>PUERROS 2 m.</t>
  </si>
  <si>
    <t>AGUACATE</t>
  </si>
  <si>
    <t>Susana Corrales Gutierrez</t>
  </si>
  <si>
    <t>Fernando García Porras</t>
  </si>
  <si>
    <t>4 kg patatas</t>
  </si>
  <si>
    <t>PUERROS</t>
  </si>
  <si>
    <t>ZANAHORIAS 3kg</t>
  </si>
  <si>
    <t>PATATAS 3kg</t>
  </si>
  <si>
    <t>TOMATE CHERRY 1/4 kg</t>
  </si>
  <si>
    <t>Susana Zapata López</t>
  </si>
  <si>
    <t>Susana Vega</t>
  </si>
  <si>
    <t>PATATAS 5 kg</t>
  </si>
  <si>
    <t>ALCACHOFA 2 kg</t>
  </si>
  <si>
    <t>BRÓCOLI 2 kg</t>
  </si>
  <si>
    <t>BORRAJA 2 m</t>
  </si>
  <si>
    <t>ESPINACAS 2 m</t>
  </si>
  <si>
    <t>Irma Cantón Prado</t>
  </si>
  <si>
    <t>1 kg alcachofas</t>
  </si>
  <si>
    <t>2 kg de pomelos</t>
  </si>
  <si>
    <t>Berta Jiménez Mateos</t>
  </si>
  <si>
    <t>1 Kg boniato rojo</t>
  </si>
  <si>
    <t>1/4 tomate cherry</t>
  </si>
  <si>
    <t xml:space="preserve">1 coliflor </t>
  </si>
  <si>
    <t>1 lechuga</t>
  </si>
  <si>
    <t>1 kg plátanos</t>
  </si>
  <si>
    <t>1 kg kiwis</t>
  </si>
  <si>
    <t>Charo Basterrechea</t>
  </si>
  <si>
    <t>1 manojo ortigas</t>
  </si>
  <si>
    <t>1/2 kg brócoli</t>
  </si>
  <si>
    <t>1 kg zanahorias</t>
  </si>
  <si>
    <t>1 kg alchachofas</t>
  </si>
  <si>
    <t>Eva Mª Abarca</t>
  </si>
  <si>
    <t>lechugas</t>
  </si>
  <si>
    <t>espinacas</t>
  </si>
  <si>
    <t>calcots</t>
  </si>
  <si>
    <t>alcachofa</t>
  </si>
  <si>
    <t>kiwi</t>
  </si>
  <si>
    <t>Amelia Igualada</t>
  </si>
  <si>
    <t>espinacas 2 manojos</t>
  </si>
  <si>
    <t>cebolla tierna 2 manojos</t>
  </si>
  <si>
    <t>pimientos verdes 1 kg</t>
  </si>
  <si>
    <t>alcachofas 1 kg</t>
  </si>
  <si>
    <t>plátanos 2 kg</t>
  </si>
  <si>
    <t>peras 1 kg</t>
  </si>
  <si>
    <t>manzana golden 1ª categoría 1 kg</t>
  </si>
  <si>
    <t>Charo Felix Valverde</t>
  </si>
  <si>
    <t>Pedidos Cestas y Pack a Valencia</t>
  </si>
  <si>
    <t>Ágela Santos</t>
  </si>
  <si>
    <t>acelgas 1manojo</t>
  </si>
  <si>
    <t>espinacas 2manojo</t>
  </si>
  <si>
    <t>ajos tiernos</t>
  </si>
  <si>
    <t>coliflor</t>
  </si>
  <si>
    <t>ajo seco 1\4</t>
  </si>
  <si>
    <t>platanos</t>
  </si>
  <si>
    <t>pomelo 2kg</t>
  </si>
  <si>
    <t>Laura Segarra</t>
  </si>
  <si>
    <t>Margarita Pardo Alfaro</t>
  </si>
  <si>
    <t>Gema Mariscal</t>
  </si>
  <si>
    <t>1 kg de kiwi</t>
  </si>
  <si>
    <t>1 manojo de Espinacas</t>
  </si>
  <si>
    <t>2 manojos de puerros</t>
  </si>
  <si>
    <t>2 manojos de calçosts</t>
  </si>
  <si>
    <t>1/2 kg de brocoli Romanescu</t>
  </si>
  <si>
    <t>1 kg de alcachofas</t>
  </si>
  <si>
    <t>1/2 kg decebollas</t>
  </si>
  <si>
    <t>Francisca Castillo</t>
  </si>
  <si>
    <t>Leonardo Poyatos Calle</t>
  </si>
  <si>
    <t>2 kg patatas</t>
  </si>
  <si>
    <t>1 m cebollas tiernas</t>
  </si>
  <si>
    <t>Lucía Labajo</t>
  </si>
  <si>
    <t xml:space="preserve">Jose M. Pérez-Cacho </t>
  </si>
  <si>
    <t>Boniato</t>
  </si>
  <si>
    <t>Puerros</t>
  </si>
  <si>
    <t>Cebolla tierna</t>
  </si>
  <si>
    <t>Coliflor</t>
  </si>
  <si>
    <t>Espinacas</t>
  </si>
  <si>
    <t>Calabaza cacahuete</t>
  </si>
  <si>
    <t>Peras 1/2 kg</t>
  </si>
  <si>
    <t>Kiwis 1/2 kg</t>
  </si>
  <si>
    <t>Judith de la Cueva Cano</t>
  </si>
  <si>
    <t>Cherry 1/4 kg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</si>
</sst>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[$€-C0A];[Red]\-#,##0.00\ [$€-C0A]"/>
  </numFmts>
  <fonts count="16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alibri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4" fontId="0" fillId="2" borderId="8" xfId="0" applyNumberForma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64" fontId="0" fillId="0" borderId="9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0" fillId="2" borderId="11" xfId="0" applyNumberFormat="1" applyFill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164" fontId="0" fillId="0" borderId="28" xfId="0" applyNumberFormat="1" applyBorder="1" applyAlignment="1" applyProtection="1">
      <alignment/>
      <protection/>
    </xf>
    <xf numFmtId="164" fontId="0" fillId="0" borderId="29" xfId="0" applyNumberFormat="1" applyBorder="1" applyAlignment="1" applyProtection="1">
      <alignment/>
      <protection/>
    </xf>
    <xf numFmtId="164" fontId="0" fillId="0" borderId="21" xfId="0" applyNumberFormat="1" applyBorder="1" applyAlignment="1" applyProtection="1">
      <alignment/>
      <protection/>
    </xf>
    <xf numFmtId="164" fontId="0" fillId="0" borderId="30" xfId="0" applyNumberForma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3" borderId="18" xfId="0" applyFill="1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locked="0"/>
    </xf>
    <xf numFmtId="164" fontId="0" fillId="3" borderId="4" xfId="0" applyNumberFormat="1" applyFill="1" applyBorder="1" applyAlignment="1" applyProtection="1">
      <alignment/>
      <protection/>
    </xf>
    <xf numFmtId="164" fontId="0" fillId="3" borderId="9" xfId="0" applyNumberForma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0" fillId="3" borderId="31" xfId="0" applyFill="1" applyBorder="1" applyAlignment="1" applyProtection="1">
      <alignment/>
      <protection/>
    </xf>
    <xf numFmtId="164" fontId="0" fillId="3" borderId="28" xfId="0" applyNumberFormat="1" applyFill="1" applyBorder="1" applyAlignment="1" applyProtection="1">
      <alignment/>
      <protection/>
    </xf>
    <xf numFmtId="164" fontId="0" fillId="3" borderId="29" xfId="0" applyNumberFormat="1" applyFill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10" fillId="0" borderId="32" xfId="0" applyFont="1" applyBorder="1" applyAlignment="1" applyProtection="1">
      <alignment horizontal="center" vertical="center" textRotation="90"/>
      <protection locked="0"/>
    </xf>
    <xf numFmtId="0" fontId="11" fillId="0" borderId="33" xfId="0" applyFont="1" applyBorder="1" applyAlignment="1" applyProtection="1">
      <alignment/>
      <protection locked="0"/>
    </xf>
    <xf numFmtId="164" fontId="0" fillId="0" borderId="34" xfId="0" applyNumberFormat="1" applyBorder="1" applyAlignment="1" applyProtection="1">
      <alignment/>
      <protection locked="0"/>
    </xf>
    <xf numFmtId="0" fontId="0" fillId="3" borderId="35" xfId="0" applyFill="1" applyBorder="1" applyAlignment="1" applyProtection="1">
      <alignment/>
      <protection locked="0"/>
    </xf>
    <xf numFmtId="0" fontId="0" fillId="3" borderId="36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10" fillId="0" borderId="37" xfId="0" applyFont="1" applyBorder="1" applyAlignment="1" applyProtection="1">
      <alignment horizontal="center" vertical="center" textRotation="90"/>
      <protection locked="0"/>
    </xf>
    <xf numFmtId="0" fontId="12" fillId="3" borderId="38" xfId="0" applyFont="1" applyFill="1" applyBorder="1" applyAlignment="1" applyProtection="1">
      <alignment/>
      <protection locked="0"/>
    </xf>
    <xf numFmtId="0" fontId="12" fillId="3" borderId="17" xfId="0" applyFont="1" applyFill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/>
    </xf>
    <xf numFmtId="2" fontId="0" fillId="3" borderId="14" xfId="0" applyNumberFormat="1" applyFill="1" applyBorder="1" applyAlignment="1" applyProtection="1">
      <alignment/>
      <protection/>
    </xf>
    <xf numFmtId="2" fontId="0" fillId="3" borderId="5" xfId="0" applyNumberFormat="1" applyFill="1" applyBorder="1" applyAlignment="1" applyProtection="1">
      <alignment/>
      <protection/>
    </xf>
    <xf numFmtId="2" fontId="0" fillId="0" borderId="5" xfId="0" applyNumberFormat="1" applyBorder="1" applyAlignment="1" applyProtection="1">
      <alignment/>
      <protection/>
    </xf>
    <xf numFmtId="2" fontId="0" fillId="0" borderId="39" xfId="0" applyNumberForma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3" borderId="29" xfId="0" applyFill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13" fillId="0" borderId="12" xfId="15" applyFont="1" applyBorder="1" applyAlignment="1" applyProtection="1">
      <alignment/>
      <protection locked="0"/>
    </xf>
    <xf numFmtId="0" fontId="13" fillId="0" borderId="4" xfId="15" applyFont="1" applyBorder="1" applyAlignment="1" applyProtection="1">
      <alignment/>
      <protection locked="0"/>
    </xf>
    <xf numFmtId="0" fontId="12" fillId="0" borderId="40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textRotation="90"/>
      <protection locked="0"/>
    </xf>
    <xf numFmtId="0" fontId="2" fillId="0" borderId="26" xfId="0" applyFont="1" applyBorder="1" applyAlignment="1" applyProtection="1">
      <alignment textRotation="90"/>
      <protection locked="0"/>
    </xf>
    <xf numFmtId="0" fontId="2" fillId="0" borderId="41" xfId="0" applyFont="1" applyBorder="1" applyAlignment="1" applyProtection="1">
      <alignment textRotation="90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44" xfId="0" applyFont="1" applyBorder="1" applyAlignment="1" applyProtection="1">
      <alignment vertical="center"/>
      <protection/>
    </xf>
    <xf numFmtId="169" fontId="11" fillId="0" borderId="45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1" fillId="3" borderId="33" xfId="0" applyFont="1" applyFill="1" applyBorder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40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7" fillId="0" borderId="40" xfId="15" applyBorder="1" applyAlignment="1" applyProtection="1">
      <alignment vertical="center"/>
      <protection locked="0"/>
    </xf>
    <xf numFmtId="0" fontId="7" fillId="0" borderId="46" xfId="15" applyBorder="1" applyAlignment="1" applyProtection="1">
      <alignment vertical="center"/>
      <protection locked="0"/>
    </xf>
    <xf numFmtId="0" fontId="7" fillId="0" borderId="37" xfId="15" applyBorder="1" applyAlignment="1" applyProtection="1">
      <alignment vertical="center"/>
      <protection locked="0"/>
    </xf>
    <xf numFmtId="0" fontId="7" fillId="0" borderId="20" xfId="15" applyBorder="1" applyAlignment="1" applyProtection="1">
      <alignment vertical="center"/>
      <protection locked="0"/>
    </xf>
    <xf numFmtId="0" fontId="7" fillId="0" borderId="39" xfId="15" applyBorder="1" applyAlignment="1" applyProtection="1">
      <alignment vertical="center"/>
      <protection locked="0"/>
    </xf>
    <xf numFmtId="0" fontId="7" fillId="0" borderId="30" xfId="15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752475</xdr:rowOff>
    </xdr:from>
    <xdr:to>
      <xdr:col>1</xdr:col>
      <xdr:colOff>0</xdr:colOff>
      <xdr:row>2</xdr:row>
      <xdr:rowOff>752475</xdr:rowOff>
    </xdr:to>
    <xdr:sp>
      <xdr:nvSpPr>
        <xdr:cNvPr id="1" name="Line 1"/>
        <xdr:cNvSpPr>
          <a:spLocks/>
        </xdr:cNvSpPr>
      </xdr:nvSpPr>
      <xdr:spPr>
        <a:xfrm>
          <a:off x="19050" y="1266825"/>
          <a:ext cx="189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workbookViewId="0" topLeftCell="A1">
      <selection activeCell="S32" sqref="S32"/>
    </sheetView>
  </sheetViews>
  <sheetFormatPr defaultColWidth="11.421875" defaultRowHeight="12.75"/>
  <cols>
    <col min="1" max="1" width="28.7109375" style="3" customWidth="1"/>
    <col min="2" max="14" width="2.7109375" style="3" customWidth="1"/>
    <col min="15" max="15" width="8.140625" style="3" customWidth="1"/>
    <col min="16" max="16" width="8.28125" style="3" hidden="1" customWidth="1"/>
    <col min="17" max="17" width="5.28125" style="3" customWidth="1"/>
    <col min="18" max="18" width="23.7109375" style="3" customWidth="1"/>
    <col min="19" max="19" width="7.7109375" style="3" customWidth="1"/>
    <col min="20" max="20" width="6.8515625" style="3" customWidth="1"/>
    <col min="21" max="21" width="5.57421875" style="3" customWidth="1"/>
    <col min="22" max="22" width="7.00390625" style="3" customWidth="1"/>
    <col min="23" max="23" width="8.00390625" style="3" customWidth="1"/>
    <col min="24" max="24" width="9.8515625" style="3" hidden="1" customWidth="1"/>
    <col min="25" max="16384" width="11.421875" style="3" customWidth="1"/>
  </cols>
  <sheetData>
    <row r="1" spans="1:16" ht="27" thickBot="1">
      <c r="A1" s="100" t="s">
        <v>95</v>
      </c>
      <c r="B1" s="101"/>
      <c r="C1" s="101"/>
      <c r="D1" s="101"/>
      <c r="E1" s="101"/>
      <c r="F1" s="101"/>
      <c r="G1" s="101"/>
      <c r="H1" s="102"/>
      <c r="I1" s="102"/>
      <c r="J1" s="103"/>
      <c r="K1" s="103"/>
      <c r="L1" s="103"/>
      <c r="M1" s="103"/>
      <c r="N1" s="103"/>
      <c r="O1" s="103"/>
      <c r="P1" s="103"/>
    </row>
    <row r="2" spans="2:14" ht="13.5" thickBot="1">
      <c r="B2" s="97" t="s">
        <v>16</v>
      </c>
      <c r="C2" s="98"/>
      <c r="D2" s="98"/>
      <c r="E2" s="98"/>
      <c r="F2" s="98"/>
      <c r="G2" s="99"/>
      <c r="H2" s="97" t="s">
        <v>17</v>
      </c>
      <c r="I2" s="98"/>
      <c r="J2" s="98"/>
      <c r="K2" s="98"/>
      <c r="L2" s="98"/>
      <c r="M2" s="98"/>
      <c r="N2" s="99"/>
    </row>
    <row r="3" spans="1:24" ht="72" thickBot="1">
      <c r="A3" s="78" t="s">
        <v>0</v>
      </c>
      <c r="B3" s="79" t="s">
        <v>1</v>
      </c>
      <c r="C3" s="80" t="s">
        <v>2</v>
      </c>
      <c r="D3" s="80" t="s">
        <v>3</v>
      </c>
      <c r="E3" s="80" t="s">
        <v>4</v>
      </c>
      <c r="F3" s="80" t="s">
        <v>5</v>
      </c>
      <c r="G3" s="80" t="s">
        <v>6</v>
      </c>
      <c r="H3" s="80" t="s">
        <v>7</v>
      </c>
      <c r="I3" s="80" t="s">
        <v>8</v>
      </c>
      <c r="J3" s="80" t="s">
        <v>9</v>
      </c>
      <c r="K3" s="80" t="s">
        <v>10</v>
      </c>
      <c r="L3" s="80" t="s">
        <v>11</v>
      </c>
      <c r="M3" s="80" t="s">
        <v>12</v>
      </c>
      <c r="N3" s="81" t="s">
        <v>13</v>
      </c>
      <c r="O3" s="52" t="s">
        <v>14</v>
      </c>
      <c r="P3" s="60" t="s">
        <v>15</v>
      </c>
      <c r="R3" s="96" t="s">
        <v>28</v>
      </c>
      <c r="S3" s="96"/>
      <c r="T3" s="96"/>
      <c r="U3" s="96"/>
      <c r="V3" s="96"/>
      <c r="W3" s="96"/>
      <c r="X3" s="96"/>
    </row>
    <row r="4" spans="1:24" ht="13.5" thickBot="1">
      <c r="A4" s="61" t="s">
        <v>35</v>
      </c>
      <c r="B4" s="55"/>
      <c r="C4" s="55">
        <v>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32">
        <f>IF(B4=1,$B$37,)+IF(C4=1,$C$37,)+IF(D4=1,$D$37)+IF(E4=1,$E$37)+IF(F4=1,$F$37)+IF(G4=1,$G$37)+IF(H4=1,$H$37)+IF(I4=1,$I$37)+IF(J4=1,$J$37)+IF(K4=1,$K$37)+IF(L4=1,$L$37)+IF(M4=1,$M$37)+IF(N4=1,$N$37)</f>
        <v>10</v>
      </c>
      <c r="P4" s="18">
        <f>IF(AND(200&lt;$O$34+$W$24,300&gt;$O$34+$W$24),(O4*0.95),0)+IF($O$34+$W$24&gt;300,(O4*0.9),0)+IF($O$34+$W$24&lt;200,O4,0)</f>
        <v>9</v>
      </c>
      <c r="R4" s="75" t="s">
        <v>0</v>
      </c>
      <c r="S4" s="50" t="s">
        <v>19</v>
      </c>
      <c r="T4" s="51" t="s">
        <v>20</v>
      </c>
      <c r="U4" s="50" t="s">
        <v>21</v>
      </c>
      <c r="V4" s="51" t="s">
        <v>22</v>
      </c>
      <c r="W4" s="50" t="s">
        <v>23</v>
      </c>
      <c r="X4" s="59" t="s">
        <v>24</v>
      </c>
    </row>
    <row r="5" spans="1:25" ht="12.75">
      <c r="A5" s="62" t="s">
        <v>36</v>
      </c>
      <c r="B5" s="41"/>
      <c r="C5" s="41">
        <v>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  <c r="O5" s="33">
        <f aca="true" t="shared" si="0" ref="O5:O33">IF(B5=1,$B$37,)+IF(C5=1,$C$37,)+IF(D5=1,$D$37)+IF(E5=1,$E$37)+IF(F5=1,$F$37)+IF(G5=1,$G$37)+IF(H5=1,$H$37)+IF(I5=1,$I$37)+IF(J5=1,$J$37)+IF(K5=1,$K$37)+IF(L5=1,$L$37)+IF(M5=1,$M$37)+IF(N5=1,$N$37)</f>
        <v>10</v>
      </c>
      <c r="P5" s="11">
        <f aca="true" t="shared" si="1" ref="P5:P32">IF(AND(200&lt;$O$34+$W$24,300&gt;$O$34+$W$24),(O5*0.95),0)+IF($O$34+$W$24&gt;300,(O5*0.9),0)+IF($O$34+$W$24&lt;200,O5,0)</f>
        <v>9</v>
      </c>
      <c r="R5" s="76" t="str">
        <f>IF(Hoja2!$B$2="","",(Hoja2!$B$2))</f>
        <v>Susana Corrales Gutierrez</v>
      </c>
      <c r="S5" s="71" t="s">
        <v>25</v>
      </c>
      <c r="T5" s="65">
        <f>Hoja2!B29</f>
        <v>23.1</v>
      </c>
      <c r="U5" s="57" t="s">
        <v>26</v>
      </c>
      <c r="V5" s="65">
        <f>Hoja2!D29</f>
        <v>3.9</v>
      </c>
      <c r="W5" s="32">
        <f>T5+V5</f>
        <v>27</v>
      </c>
      <c r="X5" s="18">
        <f>IF(AND(200&lt;$O$34+$W$24,300&gt;$O$34+$W$24),(W5*0.95),0)+IF($O$34+$W$24&gt;300,(W5*0.9),0)+IF($O$34+$W$24&lt;200,W5,0)</f>
        <v>24.3</v>
      </c>
      <c r="Y5" s="39"/>
    </row>
    <row r="6" spans="1:25" ht="12.75">
      <c r="A6" s="62" t="s">
        <v>106</v>
      </c>
      <c r="B6" s="41"/>
      <c r="C6" s="41"/>
      <c r="D6" s="41"/>
      <c r="E6" s="41">
        <v>1</v>
      </c>
      <c r="F6" s="41"/>
      <c r="G6" s="41"/>
      <c r="H6" s="41"/>
      <c r="I6" s="41"/>
      <c r="J6" s="41"/>
      <c r="K6" s="41"/>
      <c r="L6" s="41"/>
      <c r="M6" s="41"/>
      <c r="N6" s="42"/>
      <c r="O6" s="33">
        <f t="shared" si="0"/>
        <v>15</v>
      </c>
      <c r="P6" s="11">
        <f t="shared" si="1"/>
        <v>13.5</v>
      </c>
      <c r="R6" s="77" t="str">
        <f>IF(Hoja3!$B$2="","",(Hoja3!$B$2))</f>
        <v>Fernando García Porras</v>
      </c>
      <c r="S6" s="72" t="s">
        <v>25</v>
      </c>
      <c r="T6" s="66">
        <f>Hoja3!B30</f>
        <v>5.2</v>
      </c>
      <c r="U6" s="58" t="s">
        <v>26</v>
      </c>
      <c r="V6" s="66">
        <f>Hoja3!D30</f>
        <v>0</v>
      </c>
      <c r="W6" s="33">
        <f aca="true" t="shared" si="2" ref="W6:W18">T6+V6</f>
        <v>5.2</v>
      </c>
      <c r="X6" s="11">
        <f aca="true" t="shared" si="3" ref="X6:X18">IF(AND(200&lt;$O$34+$W$24,300&gt;$O$34+$W$24),(W6*0.95),0)+IF($O$34+$W$24&gt;300,(W6*0.9),0)+IF($O$34+$W$24&lt;200,W6,0)</f>
        <v>4.680000000000001</v>
      </c>
      <c r="Y6" s="39"/>
    </row>
    <row r="7" spans="1:25" ht="12.75">
      <c r="A7" s="62" t="s">
        <v>37</v>
      </c>
      <c r="B7" s="41"/>
      <c r="C7" s="41">
        <v>1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33">
        <f t="shared" si="0"/>
        <v>10</v>
      </c>
      <c r="P7" s="11">
        <f t="shared" si="1"/>
        <v>9</v>
      </c>
      <c r="R7" s="77" t="str">
        <f>IF(Hoja4!$B$2="","",(Hoja4!$B$2))</f>
        <v>Susana Zapata López</v>
      </c>
      <c r="S7" s="72" t="s">
        <v>25</v>
      </c>
      <c r="T7" s="66">
        <f>Hoja4!B30</f>
        <v>21.5</v>
      </c>
      <c r="U7" s="58" t="s">
        <v>26</v>
      </c>
      <c r="V7" s="66">
        <f>Hoja4!D30</f>
        <v>0</v>
      </c>
      <c r="W7" s="33">
        <f t="shared" si="2"/>
        <v>21.5</v>
      </c>
      <c r="X7" s="11">
        <f t="shared" si="3"/>
        <v>19.35</v>
      </c>
      <c r="Y7" s="39"/>
    </row>
    <row r="8" spans="1:25" ht="12.75">
      <c r="A8" s="70" t="s">
        <v>52</v>
      </c>
      <c r="B8" s="41"/>
      <c r="C8" s="41">
        <v>1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33">
        <f t="shared" si="0"/>
        <v>10</v>
      </c>
      <c r="P8" s="11">
        <f t="shared" si="1"/>
        <v>9</v>
      </c>
      <c r="R8" s="77" t="str">
        <f>IF(Hoja5!$B$2="","",(Hoja5!$B$2))</f>
        <v>Irma Cantón Prado</v>
      </c>
      <c r="S8" s="72" t="s">
        <v>25</v>
      </c>
      <c r="T8" s="66">
        <f>Hoja5!B30</f>
        <v>30.6</v>
      </c>
      <c r="U8" s="58" t="s">
        <v>26</v>
      </c>
      <c r="V8" s="66">
        <f>Hoja5!D30</f>
        <v>0</v>
      </c>
      <c r="W8" s="33">
        <f t="shared" si="2"/>
        <v>30.6</v>
      </c>
      <c r="X8" s="11">
        <f t="shared" si="3"/>
        <v>27.540000000000003</v>
      </c>
      <c r="Y8" s="39"/>
    </row>
    <row r="9" spans="1:24" ht="12.75">
      <c r="A9" s="62" t="s">
        <v>59</v>
      </c>
      <c r="B9" s="41"/>
      <c r="C9" s="41">
        <v>1</v>
      </c>
      <c r="D9" s="41"/>
      <c r="E9" s="41"/>
      <c r="F9" s="41">
        <v>1</v>
      </c>
      <c r="G9" s="41"/>
      <c r="H9" s="41"/>
      <c r="I9" s="41"/>
      <c r="J9" s="41"/>
      <c r="K9" s="41"/>
      <c r="L9" s="41"/>
      <c r="M9" s="41"/>
      <c r="N9" s="42"/>
      <c r="O9" s="33">
        <f t="shared" si="0"/>
        <v>30</v>
      </c>
      <c r="P9" s="11">
        <f t="shared" si="1"/>
        <v>27</v>
      </c>
      <c r="R9" s="77" t="str">
        <f>IF(Hoja6!$B$2="","",(Hoja6!$B$2))</f>
        <v>Alberto González Duro</v>
      </c>
      <c r="S9" s="72" t="s">
        <v>25</v>
      </c>
      <c r="T9" s="66">
        <f>Hoja6!B30</f>
        <v>7</v>
      </c>
      <c r="U9" s="58" t="s">
        <v>26</v>
      </c>
      <c r="V9" s="66">
        <f>Hoja6!D30</f>
        <v>0</v>
      </c>
      <c r="W9" s="33">
        <f t="shared" si="2"/>
        <v>7</v>
      </c>
      <c r="X9" s="11">
        <f t="shared" si="3"/>
        <v>6.3</v>
      </c>
    </row>
    <row r="10" spans="1:24" ht="12.75">
      <c r="A10" s="62" t="s">
        <v>65</v>
      </c>
      <c r="B10" s="41"/>
      <c r="C10" s="41"/>
      <c r="D10" s="41"/>
      <c r="E10" s="41"/>
      <c r="F10" s="41"/>
      <c r="G10" s="41">
        <v>1</v>
      </c>
      <c r="H10" s="41"/>
      <c r="I10" s="41"/>
      <c r="J10" s="41"/>
      <c r="K10" s="41"/>
      <c r="L10" s="41"/>
      <c r="M10" s="41"/>
      <c r="N10" s="42"/>
      <c r="O10" s="33">
        <f t="shared" si="0"/>
        <v>12</v>
      </c>
      <c r="P10" s="11">
        <f t="shared" si="1"/>
        <v>10.8</v>
      </c>
      <c r="R10" s="77" t="str">
        <f>IF(Hoja7!$B$2="","",(Hoja7!$B$2))</f>
        <v>Berta Jiménez Mateos</v>
      </c>
      <c r="S10" s="72" t="s">
        <v>25</v>
      </c>
      <c r="T10" s="66">
        <f>Hoja7!B30</f>
        <v>0</v>
      </c>
      <c r="U10" s="58" t="s">
        <v>26</v>
      </c>
      <c r="V10" s="66">
        <f>Hoja7!D30</f>
        <v>3</v>
      </c>
      <c r="W10" s="33">
        <f t="shared" si="2"/>
        <v>3</v>
      </c>
      <c r="X10" s="11">
        <f t="shared" si="3"/>
        <v>2.7</v>
      </c>
    </row>
    <row r="11" spans="1:24" ht="12.75">
      <c r="A11" s="62" t="s">
        <v>68</v>
      </c>
      <c r="B11" s="41"/>
      <c r="C11" s="41">
        <v>1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33">
        <f t="shared" si="0"/>
        <v>10</v>
      </c>
      <c r="P11" s="11">
        <f t="shared" si="1"/>
        <v>9</v>
      </c>
      <c r="R11" s="77" t="str">
        <f>IF(Hoja8!$B$2="","",(Hoja8!$B$2))</f>
        <v>Charo Basterrechea</v>
      </c>
      <c r="S11" s="73" t="s">
        <v>25</v>
      </c>
      <c r="T11" s="67">
        <f>Hoja8!B30</f>
        <v>10.2</v>
      </c>
      <c r="U11" s="23" t="s">
        <v>26</v>
      </c>
      <c r="V11" s="67">
        <f>Hoja8!D30</f>
        <v>6.4</v>
      </c>
      <c r="W11" s="33">
        <f t="shared" si="2"/>
        <v>16.6</v>
      </c>
      <c r="X11" s="11">
        <f t="shared" si="3"/>
        <v>14.940000000000001</v>
      </c>
    </row>
    <row r="12" spans="1:24" ht="12.75">
      <c r="A12" s="62" t="s">
        <v>96</v>
      </c>
      <c r="B12" s="41"/>
      <c r="C12" s="41">
        <v>1</v>
      </c>
      <c r="D12" s="41"/>
      <c r="E12" s="41"/>
      <c r="F12" s="41"/>
      <c r="G12" s="41">
        <v>1</v>
      </c>
      <c r="H12" s="41"/>
      <c r="I12" s="41"/>
      <c r="J12" s="41"/>
      <c r="K12" s="41"/>
      <c r="L12" s="41"/>
      <c r="M12" s="41"/>
      <c r="N12" s="42"/>
      <c r="O12" s="33">
        <f t="shared" si="0"/>
        <v>22</v>
      </c>
      <c r="P12" s="11">
        <f t="shared" si="1"/>
        <v>19.8</v>
      </c>
      <c r="R12" s="77" t="str">
        <f>IF(Hoja9!$B$2="","",(Hoja9!$B$2))</f>
        <v>Eva Mª Abarca</v>
      </c>
      <c r="S12" s="73" t="s">
        <v>25</v>
      </c>
      <c r="T12" s="67">
        <f>Hoja9!B30</f>
        <v>13.5</v>
      </c>
      <c r="U12" s="23" t="s">
        <v>26</v>
      </c>
      <c r="V12" s="67">
        <f>Hoja9!D30</f>
        <v>0</v>
      </c>
      <c r="W12" s="33">
        <f t="shared" si="2"/>
        <v>13.5</v>
      </c>
      <c r="X12" s="11">
        <f t="shared" si="3"/>
        <v>12.15</v>
      </c>
    </row>
    <row r="13" spans="1:24" ht="12.75">
      <c r="A13" s="62" t="s">
        <v>105</v>
      </c>
      <c r="B13" s="41"/>
      <c r="C13" s="41"/>
      <c r="D13" s="41"/>
      <c r="E13" s="41">
        <v>1</v>
      </c>
      <c r="F13" s="41"/>
      <c r="G13" s="41"/>
      <c r="H13" s="41"/>
      <c r="I13" s="41"/>
      <c r="J13" s="41"/>
      <c r="K13" s="41"/>
      <c r="L13" s="41"/>
      <c r="M13" s="41"/>
      <c r="N13" s="42"/>
      <c r="O13" s="33">
        <f t="shared" si="0"/>
        <v>15</v>
      </c>
      <c r="P13" s="11">
        <f t="shared" si="1"/>
        <v>13.5</v>
      </c>
      <c r="R13" s="77" t="str">
        <f>IF(Hoja10!$B$2="","",(Hoja10!$B$2))</f>
        <v>Amelia Igualada</v>
      </c>
      <c r="S13" s="73" t="s">
        <v>25</v>
      </c>
      <c r="T13" s="67">
        <f>Hoja10!B30</f>
        <v>8</v>
      </c>
      <c r="U13" s="23" t="s">
        <v>26</v>
      </c>
      <c r="V13" s="67">
        <f>Hoja10!D30</f>
        <v>3.5</v>
      </c>
      <c r="W13" s="33">
        <f t="shared" si="2"/>
        <v>11.5</v>
      </c>
      <c r="X13" s="11">
        <f t="shared" si="3"/>
        <v>10.35</v>
      </c>
    </row>
    <row r="14" spans="1:24" ht="12.75">
      <c r="A14" s="62" t="s">
        <v>115</v>
      </c>
      <c r="B14" s="41"/>
      <c r="C14" s="41">
        <v>1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33">
        <f t="shared" si="0"/>
        <v>10</v>
      </c>
      <c r="P14" s="11">
        <f t="shared" si="1"/>
        <v>9</v>
      </c>
      <c r="R14" s="77" t="str">
        <f>IF(Hoja11!$B$2="","",(Hoja11!$B$2))</f>
        <v>Charo Felix Valverde</v>
      </c>
      <c r="S14" s="73" t="s">
        <v>25</v>
      </c>
      <c r="T14" s="67">
        <f>Hoja11!B30</f>
        <v>11.6</v>
      </c>
      <c r="U14" s="23" t="s">
        <v>26</v>
      </c>
      <c r="V14" s="67">
        <f>Hoja11!D30</f>
        <v>11.700000000000001</v>
      </c>
      <c r="W14" s="33">
        <f t="shared" si="2"/>
        <v>23.3</v>
      </c>
      <c r="X14" s="11">
        <f t="shared" si="3"/>
        <v>20.970000000000002</v>
      </c>
    </row>
    <row r="15" spans="1:24" ht="12.75">
      <c r="A15" s="62" t="s">
        <v>118</v>
      </c>
      <c r="B15" s="41">
        <v>1</v>
      </c>
      <c r="C15" s="41"/>
      <c r="D15" s="41"/>
      <c r="E15" s="41"/>
      <c r="F15" s="41"/>
      <c r="G15" s="41">
        <v>1</v>
      </c>
      <c r="H15" s="41"/>
      <c r="I15" s="41"/>
      <c r="J15" s="41"/>
      <c r="K15" s="41"/>
      <c r="L15" s="41"/>
      <c r="M15" s="41"/>
      <c r="N15" s="42"/>
      <c r="O15" s="33">
        <f t="shared" si="0"/>
        <v>27</v>
      </c>
      <c r="P15" s="11">
        <f t="shared" si="1"/>
        <v>24.3</v>
      </c>
      <c r="R15" s="77" t="str">
        <f>IF(Hoja12!$B$2="","",(Hoja12!$B$2))</f>
        <v>Laura Segarra</v>
      </c>
      <c r="S15" s="73" t="s">
        <v>25</v>
      </c>
      <c r="T15" s="67">
        <f>Hoja12!B30</f>
        <v>10.1</v>
      </c>
      <c r="U15" s="23" t="s">
        <v>26</v>
      </c>
      <c r="V15" s="67">
        <f>Hoja12!D30</f>
        <v>5.9</v>
      </c>
      <c r="W15" s="33">
        <f t="shared" si="2"/>
        <v>16</v>
      </c>
      <c r="X15" s="11">
        <f t="shared" si="3"/>
        <v>14.4</v>
      </c>
    </row>
    <row r="16" spans="1:24" ht="12.75">
      <c r="A16" s="62" t="s">
        <v>128</v>
      </c>
      <c r="B16" s="41">
        <v>1</v>
      </c>
      <c r="C16" s="41"/>
      <c r="D16" s="41"/>
      <c r="E16" s="41"/>
      <c r="F16" s="41"/>
      <c r="G16" s="41">
        <v>1</v>
      </c>
      <c r="H16" s="41"/>
      <c r="I16" s="41"/>
      <c r="J16" s="41"/>
      <c r="K16" s="41"/>
      <c r="L16" s="41"/>
      <c r="M16" s="41"/>
      <c r="N16" s="42"/>
      <c r="O16" s="33">
        <f t="shared" si="0"/>
        <v>27</v>
      </c>
      <c r="P16" s="11">
        <f t="shared" si="1"/>
        <v>24.3</v>
      </c>
      <c r="R16" s="77" t="str">
        <f>IF(Hoja13!$B$2="","",(Hoja13!$B$2))</f>
        <v>Gema Mariscal</v>
      </c>
      <c r="S16" s="73" t="s">
        <v>25</v>
      </c>
      <c r="T16" s="67">
        <f>Hoja13!B30</f>
        <v>0</v>
      </c>
      <c r="U16" s="23" t="s">
        <v>26</v>
      </c>
      <c r="V16" s="67">
        <f>Hoja13!D30</f>
        <v>3.5</v>
      </c>
      <c r="W16" s="33">
        <f t="shared" si="2"/>
        <v>3.5</v>
      </c>
      <c r="X16" s="11">
        <f t="shared" si="3"/>
        <v>3.15</v>
      </c>
    </row>
    <row r="17" spans="1:24" ht="12.75">
      <c r="A17" s="62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33">
        <f t="shared" si="0"/>
        <v>0</v>
      </c>
      <c r="P17" s="11">
        <f t="shared" si="1"/>
        <v>0</v>
      </c>
      <c r="R17" s="77" t="str">
        <f>IF(Hoja14!$B$2="","",(Hoja14!$B$2))</f>
        <v>Francisca Castillo</v>
      </c>
      <c r="S17" s="73" t="s">
        <v>25</v>
      </c>
      <c r="T17" s="67">
        <f>Hoja14!B30</f>
        <v>13.75</v>
      </c>
      <c r="U17" s="23" t="s">
        <v>26</v>
      </c>
      <c r="V17" s="67">
        <f>Hoja14!D30</f>
        <v>0</v>
      </c>
      <c r="W17" s="33">
        <f t="shared" si="2"/>
        <v>13.75</v>
      </c>
      <c r="X17" s="11">
        <f t="shared" si="3"/>
        <v>12.375</v>
      </c>
    </row>
    <row r="18" spans="1:24" ht="12.75">
      <c r="A18" s="63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33">
        <f t="shared" si="0"/>
        <v>0</v>
      </c>
      <c r="P18" s="11">
        <f t="shared" si="1"/>
        <v>0</v>
      </c>
      <c r="Q18" s="39"/>
      <c r="R18" s="77" t="str">
        <f>IF(Hoja15!$B$2="","",(Hoja15!$B$2))</f>
        <v>Jose M. Pérez-Cacho </v>
      </c>
      <c r="S18" s="73" t="s">
        <v>25</v>
      </c>
      <c r="T18" s="67">
        <f>Hoja15!B30</f>
        <v>10.8</v>
      </c>
      <c r="U18" s="23" t="s">
        <v>26</v>
      </c>
      <c r="V18" s="67">
        <f>Hoja15!D30</f>
        <v>3.25</v>
      </c>
      <c r="W18" s="33">
        <f t="shared" si="2"/>
        <v>14.05</v>
      </c>
      <c r="X18" s="11">
        <f t="shared" si="3"/>
        <v>12.645000000000001</v>
      </c>
    </row>
    <row r="19" spans="1:24" ht="12.75">
      <c r="A19" s="6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33">
        <f t="shared" si="0"/>
        <v>0</v>
      </c>
      <c r="P19" s="11">
        <f t="shared" si="1"/>
        <v>0</v>
      </c>
      <c r="R19" s="77">
        <f>IF(Hoja16!$B$2="","",(Hoja16!$B$2))</f>
      </c>
      <c r="S19" s="73" t="s">
        <v>25</v>
      </c>
      <c r="T19" s="38"/>
      <c r="U19" s="23" t="s">
        <v>26</v>
      </c>
      <c r="V19" s="38"/>
      <c r="W19" s="33" t="s">
        <v>27</v>
      </c>
      <c r="X19" s="11"/>
    </row>
    <row r="20" spans="1:24" ht="12.75">
      <c r="A20" s="6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33">
        <f t="shared" si="0"/>
        <v>0</v>
      </c>
      <c r="P20" s="11">
        <f t="shared" si="1"/>
        <v>0</v>
      </c>
      <c r="R20" s="77">
        <f>IF(Hoja17!$B$2="","",(Hoja17!$B$2))</f>
      </c>
      <c r="S20" s="73" t="s">
        <v>25</v>
      </c>
      <c r="T20" s="38"/>
      <c r="U20" s="23" t="s">
        <v>26</v>
      </c>
      <c r="V20" s="38"/>
      <c r="W20" s="33" t="s">
        <v>27</v>
      </c>
      <c r="X20" s="11"/>
    </row>
    <row r="21" spans="1:24" ht="12.75">
      <c r="A21" s="62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21"/>
      <c r="M21" s="21"/>
      <c r="N21" s="22"/>
      <c r="O21" s="33">
        <f t="shared" si="0"/>
        <v>0</v>
      </c>
      <c r="P21" s="11">
        <f t="shared" si="1"/>
        <v>0</v>
      </c>
      <c r="R21" s="77">
        <f>IF(Hoja18!$B$2="","",(Hoja18!$B$2))</f>
      </c>
      <c r="S21" s="73" t="s">
        <v>25</v>
      </c>
      <c r="T21" s="38"/>
      <c r="U21" s="23" t="s">
        <v>26</v>
      </c>
      <c r="V21" s="38"/>
      <c r="W21" s="33" t="s">
        <v>27</v>
      </c>
      <c r="X21" s="11"/>
    </row>
    <row r="22" spans="1:25" ht="12.75">
      <c r="A22" s="62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21"/>
      <c r="M22" s="21"/>
      <c r="N22" s="22"/>
      <c r="O22" s="33">
        <f t="shared" si="0"/>
        <v>0</v>
      </c>
      <c r="P22" s="11">
        <f t="shared" si="1"/>
        <v>0</v>
      </c>
      <c r="R22" s="77">
        <f>IF(Hoja19!$B$2="","",(Hoja19!$B$2))</f>
      </c>
      <c r="S22" s="73" t="s">
        <v>25</v>
      </c>
      <c r="T22" s="38"/>
      <c r="U22" s="23" t="s">
        <v>26</v>
      </c>
      <c r="V22" s="38"/>
      <c r="W22" s="33" t="s">
        <v>27</v>
      </c>
      <c r="X22" s="11"/>
      <c r="Y22" s="39"/>
    </row>
    <row r="23" spans="1:256" s="45" customFormat="1" ht="13.5" thickBot="1">
      <c r="A23" s="62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43">
        <f t="shared" si="0"/>
        <v>0</v>
      </c>
      <c r="P23" s="44">
        <f t="shared" si="1"/>
        <v>0</v>
      </c>
      <c r="R23" s="77">
        <f>IF(Hoja20!$B$2="","",(Hoja20!$B$2))</f>
      </c>
      <c r="S23" s="74" t="s">
        <v>25</v>
      </c>
      <c r="T23" s="47"/>
      <c r="U23" s="46" t="s">
        <v>26</v>
      </c>
      <c r="V23" s="47"/>
      <c r="W23" s="48" t="s">
        <v>27</v>
      </c>
      <c r="X23" s="49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" ht="13.5" thickBot="1">
      <c r="A24" s="63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33">
        <f t="shared" si="0"/>
        <v>0</v>
      </c>
      <c r="P24" s="11">
        <f t="shared" si="1"/>
        <v>0</v>
      </c>
      <c r="R24" s="24" t="s">
        <v>18</v>
      </c>
      <c r="S24" s="25"/>
      <c r="T24" s="68">
        <f>SUM(T5:T23)</f>
        <v>165.35000000000002</v>
      </c>
      <c r="U24" s="25"/>
      <c r="V24" s="68">
        <f>SUM(V5:V23)</f>
        <v>41.15</v>
      </c>
      <c r="W24" s="36">
        <f>SUM(W5:W23)</f>
        <v>206.50000000000003</v>
      </c>
      <c r="X24" s="37">
        <f>SUM(X5:X23)</f>
        <v>185.85000000000002</v>
      </c>
      <c r="Y24" s="39"/>
    </row>
    <row r="25" spans="1:16" ht="12.75">
      <c r="A25" s="6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33">
        <f t="shared" si="0"/>
        <v>0</v>
      </c>
      <c r="P25" s="11">
        <f t="shared" si="1"/>
        <v>0</v>
      </c>
    </row>
    <row r="26" spans="1:25" ht="12.75">
      <c r="A26" s="6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33">
        <f t="shared" si="0"/>
        <v>0</v>
      </c>
      <c r="P26" s="11">
        <f t="shared" si="1"/>
        <v>0</v>
      </c>
      <c r="Y26" s="39"/>
    </row>
    <row r="27" spans="1:24" ht="12.75">
      <c r="A27" s="63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33">
        <f t="shared" si="0"/>
        <v>0</v>
      </c>
      <c r="P27" s="11">
        <f t="shared" si="1"/>
        <v>0</v>
      </c>
      <c r="R27" s="15" t="s">
        <v>34</v>
      </c>
      <c r="X27" s="39"/>
    </row>
    <row r="28" spans="1:25" ht="12.75">
      <c r="A28" s="63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33">
        <f t="shared" si="0"/>
        <v>0</v>
      </c>
      <c r="P28" s="11">
        <f t="shared" si="1"/>
        <v>0</v>
      </c>
      <c r="R28" s="39"/>
      <c r="X28" s="39"/>
      <c r="Y28" s="39"/>
    </row>
    <row r="29" spans="1:24" ht="12.75">
      <c r="A29" s="63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33">
        <f t="shared" si="0"/>
        <v>0</v>
      </c>
      <c r="P29" s="11">
        <f t="shared" si="1"/>
        <v>0</v>
      </c>
      <c r="R29" s="69"/>
      <c r="T29" s="39"/>
      <c r="X29" s="39"/>
    </row>
    <row r="30" spans="1:24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33">
        <f t="shared" si="0"/>
        <v>0</v>
      </c>
      <c r="P30" s="11">
        <f t="shared" si="1"/>
        <v>0</v>
      </c>
      <c r="R30" s="69"/>
      <c r="S30" s="39"/>
      <c r="X30" s="39"/>
    </row>
    <row r="31" spans="1:18" ht="12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33">
        <f t="shared" si="0"/>
        <v>0</v>
      </c>
      <c r="P31" s="11">
        <f t="shared" si="1"/>
        <v>0</v>
      </c>
      <c r="Q31" s="39"/>
      <c r="R31" s="39"/>
    </row>
    <row r="32" spans="1:19" ht="12.7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33">
        <f t="shared" si="0"/>
        <v>0</v>
      </c>
      <c r="P32" s="11">
        <f t="shared" si="1"/>
        <v>0</v>
      </c>
      <c r="S32" s="95"/>
    </row>
    <row r="33" spans="1:18" ht="13.5" thickBo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  <c r="O33" s="34">
        <f t="shared" si="0"/>
        <v>0</v>
      </c>
      <c r="P33" s="35">
        <f>IF(AND(200&lt;$O$34+$W$24,300&gt;$O$34+$W$24),(O33*0.95),0)+IF($O$34+$W$24&gt;300,(O33*0.9),0)+IF($O$34+$W$24&lt;200,O33,0)</f>
        <v>0</v>
      </c>
      <c r="R33" s="39"/>
    </row>
    <row r="34" spans="1:19" ht="13.5" thickBot="1">
      <c r="A34" s="29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64">
        <f>SUM(O4:O33)</f>
        <v>208</v>
      </c>
      <c r="P34" s="36">
        <f>SUM(P4:P33)</f>
        <v>187.20000000000002</v>
      </c>
      <c r="Q34" s="39"/>
      <c r="R34" s="39"/>
      <c r="S34" s="39"/>
    </row>
    <row r="35" ht="12.75">
      <c r="R35" s="40"/>
    </row>
    <row r="36" ht="12.75">
      <c r="R36" s="39"/>
    </row>
    <row r="37" spans="2:14" ht="12.75" hidden="1">
      <c r="B37" s="15">
        <v>15</v>
      </c>
      <c r="C37" s="15">
        <v>10</v>
      </c>
      <c r="D37" s="15">
        <v>15</v>
      </c>
      <c r="E37" s="15">
        <v>15</v>
      </c>
      <c r="F37" s="15">
        <v>20</v>
      </c>
      <c r="G37" s="15">
        <v>12</v>
      </c>
      <c r="H37" s="15">
        <v>10</v>
      </c>
      <c r="I37" s="15">
        <v>5</v>
      </c>
      <c r="J37" s="15">
        <v>10</v>
      </c>
      <c r="K37" s="15">
        <v>5</v>
      </c>
      <c r="L37" s="15">
        <v>2.5</v>
      </c>
      <c r="M37" s="15">
        <v>4.75</v>
      </c>
      <c r="N37" s="15">
        <v>6.5</v>
      </c>
    </row>
  </sheetData>
  <sheetProtection/>
  <mergeCells count="4">
    <mergeCell ref="R3:X3"/>
    <mergeCell ref="B2:G2"/>
    <mergeCell ref="H2:N2"/>
    <mergeCell ref="A1:P1"/>
  </mergeCells>
  <hyperlinks>
    <hyperlink ref="R5" location="Hoja2!A1" display="Hoja2!A1"/>
    <hyperlink ref="R6" location="Hoja3!A1" display="Hoja3!A1"/>
    <hyperlink ref="R7" location="Hoja4!A1" display="Hoja4!A1"/>
    <hyperlink ref="R8" location="Hoja5!A1" display="Hoja5!A1"/>
    <hyperlink ref="R9" location="Hoja6!A1" display="Hoja6!A1"/>
    <hyperlink ref="R10" location="Hoja7!A1" display="Hoja7!A1"/>
    <hyperlink ref="R12" location="Hoja9!A1" display="Hoja9!A1"/>
    <hyperlink ref="R11" location="Hoja8!A1" display="Hoja8!A1"/>
    <hyperlink ref="R13" location="Hoja10!A1" display="Hoja10!A1"/>
    <hyperlink ref="R15" location="Hoja12!A1" display="Hoja12!A1"/>
    <hyperlink ref="R14" location="Hoja11!A1" display="Hoja11!A1"/>
    <hyperlink ref="R16" location="Hoja13!A1" display="Hoja13!A1"/>
    <hyperlink ref="R17" location="Hoja14!A1" display="Hoja14!A1"/>
    <hyperlink ref="R18" location="Hoja15!A1" display="Hoja15!A1"/>
    <hyperlink ref="R19:R23" location="Hoja15!A1" display="Hoja15!A1"/>
  </hyperlinks>
  <printOptions/>
  <pageMargins left="0.75" right="0.75" top="1" bottom="1" header="0" footer="0"/>
  <pageSetup horizontalDpi="600" verticalDpi="600" orientation="portrait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C14" sqref="C14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11" t="s">
        <v>29</v>
      </c>
      <c r="B2" s="105" t="s">
        <v>86</v>
      </c>
      <c r="C2" s="106"/>
      <c r="D2" s="106"/>
      <c r="E2" s="107"/>
    </row>
    <row r="3" spans="1:5" ht="13.5" thickBot="1">
      <c r="A3" s="111"/>
      <c r="B3" s="108"/>
      <c r="C3" s="109"/>
      <c r="D3" s="109"/>
      <c r="E3" s="110"/>
    </row>
    <row r="4" ht="13.5" thickBot="1"/>
    <row r="5" spans="1:5" ht="13.5" thickBot="1">
      <c r="A5" s="84" t="s">
        <v>30</v>
      </c>
      <c r="B5" s="85" t="s">
        <v>31</v>
      </c>
      <c r="C5" s="10" t="s">
        <v>32</v>
      </c>
      <c r="D5" s="85" t="s">
        <v>22</v>
      </c>
      <c r="E5" s="86" t="s">
        <v>23</v>
      </c>
    </row>
    <row r="6" spans="1:5" ht="12.75">
      <c r="A6" s="16" t="s">
        <v>81</v>
      </c>
      <c r="B6" s="14">
        <v>2</v>
      </c>
      <c r="C6" s="17" t="s">
        <v>85</v>
      </c>
      <c r="D6" s="14">
        <v>3.5</v>
      </c>
      <c r="E6" s="18">
        <f aca="true" t="shared" si="0" ref="E6:E30">B6+D6</f>
        <v>5.5</v>
      </c>
    </row>
    <row r="7" spans="1:5" ht="12.75">
      <c r="A7" s="1" t="s">
        <v>82</v>
      </c>
      <c r="B7" s="5">
        <v>1.5</v>
      </c>
      <c r="C7" s="6"/>
      <c r="D7" s="5"/>
      <c r="E7" s="11">
        <f t="shared" si="0"/>
        <v>1.5</v>
      </c>
    </row>
    <row r="8" spans="1:5" ht="12.75">
      <c r="A8" s="1" t="s">
        <v>83</v>
      </c>
      <c r="B8" s="5">
        <v>1.5</v>
      </c>
      <c r="C8" s="6"/>
      <c r="D8" s="5"/>
      <c r="E8" s="11">
        <f t="shared" si="0"/>
        <v>1.5</v>
      </c>
    </row>
    <row r="9" spans="1:5" ht="12.75">
      <c r="A9" s="1" t="s">
        <v>84</v>
      </c>
      <c r="B9" s="5">
        <v>3</v>
      </c>
      <c r="C9" s="6"/>
      <c r="D9" s="5"/>
      <c r="E9" s="11">
        <f t="shared" si="0"/>
        <v>3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7" t="s">
        <v>33</v>
      </c>
      <c r="B30" s="9">
        <f>SUM(B6:B29)</f>
        <v>8</v>
      </c>
      <c r="C30" s="4"/>
      <c r="D30" s="9">
        <f>SUM(D6:D29)</f>
        <v>3.5</v>
      </c>
      <c r="E30" s="13">
        <f t="shared" si="0"/>
        <v>11.5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0" sqref="A10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11" t="s">
        <v>29</v>
      </c>
      <c r="B2" s="105" t="s">
        <v>94</v>
      </c>
      <c r="C2" s="106"/>
      <c r="D2" s="106"/>
      <c r="E2" s="107"/>
    </row>
    <row r="3" spans="1:5" ht="13.5" thickBot="1">
      <c r="A3" s="111"/>
      <c r="B3" s="108"/>
      <c r="C3" s="109"/>
      <c r="D3" s="109"/>
      <c r="E3" s="110"/>
    </row>
    <row r="4" ht="13.5" thickBot="1"/>
    <row r="5" spans="1:5" ht="13.5" thickBot="1">
      <c r="A5" s="84" t="s">
        <v>30</v>
      </c>
      <c r="B5" s="85" t="s">
        <v>31</v>
      </c>
      <c r="C5" s="10" t="s">
        <v>32</v>
      </c>
      <c r="D5" s="85" t="s">
        <v>22</v>
      </c>
      <c r="E5" s="86" t="s">
        <v>23</v>
      </c>
    </row>
    <row r="6" spans="1:5" ht="12.75">
      <c r="A6" s="16" t="s">
        <v>87</v>
      </c>
      <c r="B6" s="14">
        <v>3</v>
      </c>
      <c r="C6" s="17" t="s">
        <v>91</v>
      </c>
      <c r="D6" s="14">
        <v>5.8</v>
      </c>
      <c r="E6" s="18">
        <f aca="true" t="shared" si="0" ref="E6:E30">B6+D6</f>
        <v>8.8</v>
      </c>
    </row>
    <row r="7" spans="1:5" ht="12.75">
      <c r="A7" s="1" t="s">
        <v>88</v>
      </c>
      <c r="B7" s="5">
        <v>2.8</v>
      </c>
      <c r="C7" s="6" t="s">
        <v>92</v>
      </c>
      <c r="D7" s="5">
        <v>3</v>
      </c>
      <c r="E7" s="11">
        <f t="shared" si="0"/>
        <v>5.8</v>
      </c>
    </row>
    <row r="8" spans="1:5" ht="12.75">
      <c r="A8" s="1" t="s">
        <v>89</v>
      </c>
      <c r="B8" s="5">
        <v>2.8</v>
      </c>
      <c r="C8" s="6" t="s">
        <v>93</v>
      </c>
      <c r="D8" s="5">
        <v>2.9</v>
      </c>
      <c r="E8" s="11">
        <f t="shared" si="0"/>
        <v>5.699999999999999</v>
      </c>
    </row>
    <row r="9" spans="1:5" ht="12.75">
      <c r="A9" s="1" t="s">
        <v>90</v>
      </c>
      <c r="B9" s="5">
        <v>3</v>
      </c>
      <c r="C9" s="6"/>
      <c r="D9" s="5"/>
      <c r="E9" s="11">
        <f t="shared" si="0"/>
        <v>3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7" t="s">
        <v>33</v>
      </c>
      <c r="B30" s="9">
        <f>SUM(B6:B29)</f>
        <v>11.6</v>
      </c>
      <c r="C30" s="4"/>
      <c r="D30" s="9">
        <f>SUM(D6:D29)</f>
        <v>11.700000000000001</v>
      </c>
      <c r="E30" s="13">
        <f t="shared" si="0"/>
        <v>23.3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:IV16384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11" t="s">
        <v>29</v>
      </c>
      <c r="B2" s="105" t="s">
        <v>104</v>
      </c>
      <c r="C2" s="106"/>
      <c r="D2" s="106"/>
      <c r="E2" s="107"/>
    </row>
    <row r="3" spans="1:5" ht="13.5" thickBot="1">
      <c r="A3" s="111"/>
      <c r="B3" s="108"/>
      <c r="C3" s="109"/>
      <c r="D3" s="109"/>
      <c r="E3" s="110"/>
    </row>
    <row r="4" ht="13.5" thickBot="1"/>
    <row r="5" spans="1:5" ht="13.5" thickBot="1">
      <c r="A5" s="84" t="s">
        <v>30</v>
      </c>
      <c r="B5" s="85" t="s">
        <v>31</v>
      </c>
      <c r="C5" s="10" t="s">
        <v>32</v>
      </c>
      <c r="D5" s="85" t="s">
        <v>22</v>
      </c>
      <c r="E5" s="86" t="s">
        <v>23</v>
      </c>
    </row>
    <row r="6" spans="1:5" ht="12.75">
      <c r="A6" s="16" t="s">
        <v>97</v>
      </c>
      <c r="B6" s="14">
        <v>1.5</v>
      </c>
      <c r="C6" s="17" t="s">
        <v>102</v>
      </c>
      <c r="D6" s="14">
        <v>2.9</v>
      </c>
      <c r="E6" s="18">
        <f aca="true" t="shared" si="0" ref="E6:E30">B6+D6</f>
        <v>4.4</v>
      </c>
    </row>
    <row r="7" spans="1:5" ht="12.75">
      <c r="A7" s="1" t="s">
        <v>98</v>
      </c>
      <c r="B7" s="5">
        <v>3</v>
      </c>
      <c r="C7" s="6" t="s">
        <v>103</v>
      </c>
      <c r="D7" s="5">
        <v>3</v>
      </c>
      <c r="E7" s="11">
        <f t="shared" si="0"/>
        <v>6</v>
      </c>
    </row>
    <row r="8" spans="1:5" ht="12.75">
      <c r="A8" s="1" t="s">
        <v>99</v>
      </c>
      <c r="B8" s="5">
        <v>1.6</v>
      </c>
      <c r="C8" s="6"/>
      <c r="D8" s="5"/>
      <c r="E8" s="11">
        <f t="shared" si="0"/>
        <v>1.6</v>
      </c>
    </row>
    <row r="9" spans="1:5" ht="12.75">
      <c r="A9" s="1" t="s">
        <v>100</v>
      </c>
      <c r="B9" s="5">
        <v>2.5</v>
      </c>
      <c r="C9" s="6"/>
      <c r="D9" s="5"/>
      <c r="E9" s="11">
        <f t="shared" si="0"/>
        <v>2.5</v>
      </c>
    </row>
    <row r="10" spans="1:5" ht="12.75">
      <c r="A10" s="1" t="s">
        <v>101</v>
      </c>
      <c r="B10" s="5">
        <v>1.5</v>
      </c>
      <c r="C10" s="6"/>
      <c r="D10" s="5"/>
      <c r="E10" s="11">
        <f t="shared" si="0"/>
        <v>1.5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9" ht="14.25">
      <c r="A14" s="1"/>
      <c r="B14" s="5"/>
      <c r="C14" s="6"/>
      <c r="D14" s="5"/>
      <c r="E14" s="11">
        <f t="shared" si="0"/>
        <v>0</v>
      </c>
      <c r="H14" s="53"/>
      <c r="I14" s="88"/>
    </row>
    <row r="15" spans="1:9" ht="12.75">
      <c r="A15" s="1"/>
      <c r="B15" s="5"/>
      <c r="C15" s="6"/>
      <c r="D15" s="5"/>
      <c r="E15" s="11">
        <f t="shared" si="0"/>
        <v>0</v>
      </c>
      <c r="I15" s="91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7" t="s">
        <v>33</v>
      </c>
      <c r="B30" s="9">
        <f>SUM(B6:B29)</f>
        <v>10.1</v>
      </c>
      <c r="C30" s="4"/>
      <c r="D30" s="9">
        <f>SUM(D6:D29)</f>
        <v>5.9</v>
      </c>
      <c r="E30" s="13">
        <f t="shared" si="0"/>
        <v>16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D7" sqref="D7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11" t="s">
        <v>29</v>
      </c>
      <c r="B2" s="105" t="s">
        <v>106</v>
      </c>
      <c r="C2" s="106"/>
      <c r="D2" s="106"/>
      <c r="E2" s="107"/>
    </row>
    <row r="3" spans="1:5" ht="13.5" thickBot="1">
      <c r="A3" s="111"/>
      <c r="B3" s="108"/>
      <c r="C3" s="109"/>
      <c r="D3" s="109"/>
      <c r="E3" s="110"/>
    </row>
    <row r="4" ht="13.5" thickBot="1"/>
    <row r="5" spans="1:5" ht="13.5" thickBot="1">
      <c r="A5" s="84" t="s">
        <v>30</v>
      </c>
      <c r="B5" s="85" t="s">
        <v>31</v>
      </c>
      <c r="C5" s="10" t="s">
        <v>32</v>
      </c>
      <c r="D5" s="85" t="s">
        <v>22</v>
      </c>
      <c r="E5" s="86" t="s">
        <v>23</v>
      </c>
    </row>
    <row r="6" spans="1:5" ht="12.75">
      <c r="A6" s="16"/>
      <c r="B6" s="14"/>
      <c r="C6" s="17" t="s">
        <v>107</v>
      </c>
      <c r="D6" s="14">
        <v>3.5</v>
      </c>
      <c r="E6" s="18">
        <f aca="true" t="shared" si="0" ref="E6:E30">B6+D6</f>
        <v>3.5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7" t="s">
        <v>33</v>
      </c>
      <c r="B30" s="9">
        <f>SUM(B6:B29)</f>
        <v>0</v>
      </c>
      <c r="C30" s="4"/>
      <c r="D30" s="9">
        <f>SUM(D6:D29)</f>
        <v>3.5</v>
      </c>
      <c r="E30" s="13">
        <f t="shared" si="0"/>
        <v>3.5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2" sqref="A12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11" t="s">
        <v>29</v>
      </c>
      <c r="B2" s="105" t="s">
        <v>114</v>
      </c>
      <c r="C2" s="106"/>
      <c r="D2" s="106"/>
      <c r="E2" s="107"/>
    </row>
    <row r="3" spans="1:5" ht="13.5" thickBot="1">
      <c r="A3" s="111"/>
      <c r="B3" s="108"/>
      <c r="C3" s="109"/>
      <c r="D3" s="109"/>
      <c r="E3" s="110"/>
    </row>
    <row r="4" ht="13.5" thickBot="1"/>
    <row r="5" spans="1:5" ht="13.5" thickBot="1">
      <c r="A5" s="84" t="s">
        <v>30</v>
      </c>
      <c r="B5" s="85" t="s">
        <v>31</v>
      </c>
      <c r="C5" s="10" t="s">
        <v>32</v>
      </c>
      <c r="D5" s="85" t="s">
        <v>22</v>
      </c>
      <c r="E5" s="86" t="s">
        <v>23</v>
      </c>
    </row>
    <row r="6" spans="1:5" ht="12.75">
      <c r="A6" s="16" t="s">
        <v>108</v>
      </c>
      <c r="B6" s="14">
        <v>1.5</v>
      </c>
      <c r="C6" s="17"/>
      <c r="D6" s="14"/>
      <c r="E6" s="18">
        <f aca="true" t="shared" si="0" ref="E6:E30">B6+D6</f>
        <v>1.5</v>
      </c>
    </row>
    <row r="7" spans="1:5" ht="12.75">
      <c r="A7" s="1" t="s">
        <v>109</v>
      </c>
      <c r="B7" s="5">
        <v>3.6</v>
      </c>
      <c r="C7" s="6"/>
      <c r="D7" s="5"/>
      <c r="E7" s="11">
        <f t="shared" si="0"/>
        <v>3.6</v>
      </c>
    </row>
    <row r="8" spans="1:5" ht="12.75">
      <c r="A8" s="1" t="s">
        <v>110</v>
      </c>
      <c r="B8" s="5">
        <v>3.6</v>
      </c>
      <c r="C8" s="6"/>
      <c r="D8" s="5"/>
      <c r="E8" s="11">
        <f t="shared" si="0"/>
        <v>3.6</v>
      </c>
    </row>
    <row r="9" spans="1:5" ht="12.75">
      <c r="A9" s="1" t="s">
        <v>111</v>
      </c>
      <c r="B9" s="5">
        <v>1.4</v>
      </c>
      <c r="C9" s="6"/>
      <c r="D9" s="5"/>
      <c r="E9" s="11">
        <f t="shared" si="0"/>
        <v>1.4</v>
      </c>
    </row>
    <row r="10" spans="1:5" ht="12.75">
      <c r="A10" s="1" t="s">
        <v>112</v>
      </c>
      <c r="B10" s="5">
        <v>3</v>
      </c>
      <c r="C10" s="6"/>
      <c r="D10" s="5"/>
      <c r="E10" s="11">
        <f t="shared" si="0"/>
        <v>3</v>
      </c>
    </row>
    <row r="11" spans="1:5" ht="12.75">
      <c r="A11" s="1" t="s">
        <v>113</v>
      </c>
      <c r="B11" s="5">
        <v>0.65</v>
      </c>
      <c r="C11" s="6"/>
      <c r="D11" s="5"/>
      <c r="E11" s="11">
        <f t="shared" si="0"/>
        <v>0.65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7" t="s">
        <v>33</v>
      </c>
      <c r="B30" s="9">
        <f>SUM(B6:B29)</f>
        <v>13.75</v>
      </c>
      <c r="C30" s="4"/>
      <c r="D30" s="9">
        <f>SUM(D6:D29)</f>
        <v>0</v>
      </c>
      <c r="E30" s="13">
        <f t="shared" si="0"/>
        <v>13.75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2" sqref="A12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11" t="s">
        <v>29</v>
      </c>
      <c r="B2" s="105" t="s">
        <v>119</v>
      </c>
      <c r="C2" s="106"/>
      <c r="D2" s="106"/>
      <c r="E2" s="107"/>
    </row>
    <row r="3" spans="1:5" ht="13.5" customHeight="1" thickBot="1">
      <c r="A3" s="111"/>
      <c r="B3" s="108"/>
      <c r="C3" s="109"/>
      <c r="D3" s="109"/>
      <c r="E3" s="110"/>
    </row>
    <row r="4" ht="13.5" thickBot="1"/>
    <row r="5" spans="1:5" ht="13.5" thickBot="1">
      <c r="A5" s="84" t="s">
        <v>30</v>
      </c>
      <c r="B5" s="85" t="s">
        <v>31</v>
      </c>
      <c r="C5" s="10" t="s">
        <v>32</v>
      </c>
      <c r="D5" s="85" t="s">
        <v>22</v>
      </c>
      <c r="E5" s="86" t="s">
        <v>23</v>
      </c>
    </row>
    <row r="6" spans="1:5" ht="12.75">
      <c r="A6" s="16" t="s">
        <v>120</v>
      </c>
      <c r="B6" s="14">
        <v>2.2</v>
      </c>
      <c r="C6" s="17" t="s">
        <v>126</v>
      </c>
      <c r="D6" s="14">
        <v>1.5</v>
      </c>
      <c r="E6" s="18">
        <f aca="true" t="shared" si="0" ref="E6:E30">B6+D6</f>
        <v>3.7</v>
      </c>
    </row>
    <row r="7" spans="1:5" ht="12.75">
      <c r="A7" s="1" t="s">
        <v>121</v>
      </c>
      <c r="B7" s="5">
        <v>1.8</v>
      </c>
      <c r="C7" s="6" t="s">
        <v>127</v>
      </c>
      <c r="D7" s="5">
        <v>1.75</v>
      </c>
      <c r="E7" s="11">
        <f t="shared" si="0"/>
        <v>3.55</v>
      </c>
    </row>
    <row r="8" spans="1:5" ht="12.75">
      <c r="A8" s="1" t="s">
        <v>122</v>
      </c>
      <c r="B8" s="5">
        <v>1.4</v>
      </c>
      <c r="C8" s="6"/>
      <c r="D8" s="5"/>
      <c r="E8" s="11">
        <f t="shared" si="0"/>
        <v>1.4</v>
      </c>
    </row>
    <row r="9" spans="1:5" ht="12.75">
      <c r="A9" s="1" t="s">
        <v>123</v>
      </c>
      <c r="B9" s="5">
        <v>2.5</v>
      </c>
      <c r="C9" s="6"/>
      <c r="D9" s="5"/>
      <c r="E9" s="11">
        <f t="shared" si="0"/>
        <v>2.5</v>
      </c>
    </row>
    <row r="10" spans="1:5" ht="12.75">
      <c r="A10" s="1" t="s">
        <v>124</v>
      </c>
      <c r="B10" s="5">
        <v>1.5</v>
      </c>
      <c r="C10" s="6"/>
      <c r="D10" s="5"/>
      <c r="E10" s="11">
        <f t="shared" si="0"/>
        <v>1.5</v>
      </c>
    </row>
    <row r="11" spans="1:5" ht="12.75">
      <c r="A11" s="1" t="s">
        <v>125</v>
      </c>
      <c r="B11" s="5">
        <v>1.4</v>
      </c>
      <c r="C11" s="6"/>
      <c r="D11" s="5"/>
      <c r="E11" s="11">
        <f t="shared" si="0"/>
        <v>1.4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7" t="s">
        <v>33</v>
      </c>
      <c r="B30" s="9">
        <f>SUM(B6:B29)</f>
        <v>10.8</v>
      </c>
      <c r="C30" s="4"/>
      <c r="D30" s="9">
        <f>SUM(D6:D29)</f>
        <v>3.25</v>
      </c>
      <c r="E30" s="13">
        <f t="shared" si="0"/>
        <v>14.05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B2" sqref="B2:E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4" t="s">
        <v>29</v>
      </c>
      <c r="B2" s="112"/>
      <c r="C2" s="113"/>
      <c r="D2" s="113"/>
      <c r="E2" s="114"/>
    </row>
    <row r="3" spans="1:5" ht="13.5" thickBot="1">
      <c r="A3" s="104"/>
      <c r="B3" s="115"/>
      <c r="C3" s="116"/>
      <c r="D3" s="116"/>
      <c r="E3" s="117"/>
    </row>
    <row r="4" ht="13.5" thickBot="1"/>
    <row r="5" spans="1:5" ht="13.5" thickBot="1">
      <c r="A5" s="84" t="s">
        <v>30</v>
      </c>
      <c r="B5" s="85" t="s">
        <v>31</v>
      </c>
      <c r="C5" s="10" t="s">
        <v>32</v>
      </c>
      <c r="D5" s="85" t="s">
        <v>22</v>
      </c>
      <c r="E5" s="86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9" ht="14.25">
      <c r="A14" s="1"/>
      <c r="B14" s="5"/>
      <c r="C14" s="6"/>
      <c r="D14" s="5"/>
      <c r="E14" s="11">
        <f t="shared" si="0"/>
        <v>0</v>
      </c>
      <c r="H14" s="53"/>
      <c r="I14" s="88"/>
    </row>
    <row r="15" spans="1:9" ht="12.75">
      <c r="A15" s="1"/>
      <c r="B15" s="5"/>
      <c r="C15" s="6"/>
      <c r="D15" s="5"/>
      <c r="E15" s="11">
        <f t="shared" si="0"/>
        <v>0</v>
      </c>
      <c r="I15" s="91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7" t="s">
        <v>33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30" activeCellId="4" sqref="A5:E5 E5:E30 D30 B30 A30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4" t="s">
        <v>29</v>
      </c>
      <c r="B2" s="105"/>
      <c r="C2" s="106"/>
      <c r="D2" s="106"/>
      <c r="E2" s="107"/>
    </row>
    <row r="3" spans="1:5" ht="13.5" thickBot="1">
      <c r="A3" s="104"/>
      <c r="B3" s="108"/>
      <c r="C3" s="109"/>
      <c r="D3" s="109"/>
      <c r="E3" s="110"/>
    </row>
    <row r="4" ht="13.5" thickBot="1"/>
    <row r="5" spans="1:5" ht="13.5" thickBot="1">
      <c r="A5" s="84" t="s">
        <v>30</v>
      </c>
      <c r="B5" s="85" t="s">
        <v>31</v>
      </c>
      <c r="C5" s="10" t="s">
        <v>32</v>
      </c>
      <c r="D5" s="85" t="s">
        <v>22</v>
      </c>
      <c r="E5" s="86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9" ht="14.25">
      <c r="A14" s="1"/>
      <c r="B14" s="5"/>
      <c r="C14" s="6"/>
      <c r="D14" s="5"/>
      <c r="E14" s="11">
        <f t="shared" si="0"/>
        <v>0</v>
      </c>
      <c r="H14" s="53"/>
      <c r="I14" s="88"/>
    </row>
    <row r="15" spans="1:9" ht="12.75">
      <c r="A15" s="1"/>
      <c r="B15" s="5"/>
      <c r="C15" s="6"/>
      <c r="D15" s="5"/>
      <c r="E15" s="11">
        <f t="shared" si="0"/>
        <v>0</v>
      </c>
      <c r="I15" s="91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7" t="s">
        <v>33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30" activeCellId="4" sqref="A5:E5 E5:E30 D30 B30 A30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4" t="s">
        <v>29</v>
      </c>
      <c r="B2" s="105"/>
      <c r="C2" s="106"/>
      <c r="D2" s="106"/>
      <c r="E2" s="107"/>
    </row>
    <row r="3" spans="1:5" ht="13.5" thickBot="1">
      <c r="A3" s="104"/>
      <c r="B3" s="108"/>
      <c r="C3" s="109"/>
      <c r="D3" s="109"/>
      <c r="E3" s="110"/>
    </row>
    <row r="4" ht="13.5" thickBot="1"/>
    <row r="5" spans="1:5" ht="13.5" thickBot="1">
      <c r="A5" s="84" t="s">
        <v>30</v>
      </c>
      <c r="B5" s="85" t="s">
        <v>31</v>
      </c>
      <c r="C5" s="10" t="s">
        <v>32</v>
      </c>
      <c r="D5" s="85" t="s">
        <v>22</v>
      </c>
      <c r="E5" s="86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9" ht="14.25">
      <c r="A14" s="1"/>
      <c r="B14" s="5"/>
      <c r="C14" s="6"/>
      <c r="D14" s="5"/>
      <c r="E14" s="11">
        <f t="shared" si="0"/>
        <v>0</v>
      </c>
      <c r="H14" s="53"/>
      <c r="I14" s="88"/>
    </row>
    <row r="15" spans="1:9" ht="12.75">
      <c r="A15" s="1"/>
      <c r="B15" s="5"/>
      <c r="C15" s="6"/>
      <c r="D15" s="5"/>
      <c r="E15" s="11">
        <f t="shared" si="0"/>
        <v>0</v>
      </c>
      <c r="I15" s="91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7" t="s">
        <v>33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D30" sqref="D30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4" t="s">
        <v>29</v>
      </c>
      <c r="B2" s="105"/>
      <c r="C2" s="106"/>
      <c r="D2" s="106"/>
      <c r="E2" s="107"/>
    </row>
    <row r="3" spans="1:5" ht="13.5" thickBot="1">
      <c r="A3" s="104"/>
      <c r="B3" s="108"/>
      <c r="C3" s="109"/>
      <c r="D3" s="109"/>
      <c r="E3" s="110"/>
    </row>
    <row r="4" ht="13.5" thickBot="1"/>
    <row r="5" spans="1:5" ht="13.5" thickBot="1">
      <c r="A5" s="84" t="s">
        <v>30</v>
      </c>
      <c r="B5" s="85" t="s">
        <v>31</v>
      </c>
      <c r="C5" s="10" t="s">
        <v>32</v>
      </c>
      <c r="D5" s="85" t="s">
        <v>22</v>
      </c>
      <c r="E5" s="86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9" ht="14.25">
      <c r="A14" s="1"/>
      <c r="B14" s="5"/>
      <c r="C14" s="6"/>
      <c r="D14" s="5"/>
      <c r="E14" s="11">
        <f t="shared" si="0"/>
        <v>0</v>
      </c>
      <c r="H14" s="53"/>
      <c r="I14" s="88"/>
    </row>
    <row r="15" spans="1:9" ht="12.75">
      <c r="A15" s="1"/>
      <c r="B15" s="5"/>
      <c r="C15" s="6"/>
      <c r="D15" s="5"/>
      <c r="E15" s="11">
        <f t="shared" si="0"/>
        <v>0</v>
      </c>
      <c r="I15" s="91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7" t="s">
        <v>33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A17" sqref="A17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4" t="s">
        <v>29</v>
      </c>
      <c r="B2" s="105" t="s">
        <v>51</v>
      </c>
      <c r="C2" s="106"/>
      <c r="D2" s="106"/>
      <c r="E2" s="107"/>
    </row>
    <row r="3" spans="1:5" ht="13.5" thickBot="1">
      <c r="A3" s="104"/>
      <c r="B3" s="108"/>
      <c r="C3" s="109"/>
      <c r="D3" s="109"/>
      <c r="E3" s="110"/>
    </row>
    <row r="4" ht="13.5" thickBot="1"/>
    <row r="5" spans="1:5" ht="13.5" thickBot="1">
      <c r="A5" s="84" t="s">
        <v>30</v>
      </c>
      <c r="B5" s="85" t="s">
        <v>31</v>
      </c>
      <c r="C5" s="10" t="s">
        <v>32</v>
      </c>
      <c r="D5" s="85" t="s">
        <v>22</v>
      </c>
      <c r="E5" s="86" t="s">
        <v>23</v>
      </c>
    </row>
    <row r="6" spans="1:5" ht="12.75">
      <c r="A6" s="16" t="s">
        <v>43</v>
      </c>
      <c r="B6" s="14">
        <v>0.7</v>
      </c>
      <c r="C6" s="17" t="s">
        <v>50</v>
      </c>
      <c r="D6" s="14">
        <v>3.9</v>
      </c>
      <c r="E6" s="18">
        <f aca="true" t="shared" si="0" ref="E6:E29">B6+D6</f>
        <v>4.6</v>
      </c>
    </row>
    <row r="7" spans="1:9" ht="15.75">
      <c r="A7" s="1" t="s">
        <v>39</v>
      </c>
      <c r="B7" s="5">
        <v>1.5</v>
      </c>
      <c r="C7" s="6"/>
      <c r="D7" s="5"/>
      <c r="E7" s="11">
        <f t="shared" si="0"/>
        <v>1.5</v>
      </c>
      <c r="I7" s="89"/>
    </row>
    <row r="8" spans="1:9" ht="15.75">
      <c r="A8" s="1" t="s">
        <v>49</v>
      </c>
      <c r="B8" s="5">
        <v>3.6</v>
      </c>
      <c r="C8" s="6"/>
      <c r="D8" s="5"/>
      <c r="E8" s="11">
        <f t="shared" si="0"/>
        <v>3.6</v>
      </c>
      <c r="I8" s="89"/>
    </row>
    <row r="9" spans="1:9" ht="15.75">
      <c r="A9" s="1" t="s">
        <v>40</v>
      </c>
      <c r="B9" s="5">
        <v>2.8</v>
      </c>
      <c r="C9" s="6"/>
      <c r="D9" s="5"/>
      <c r="E9" s="11">
        <f t="shared" si="0"/>
        <v>2.8</v>
      </c>
      <c r="I9" s="89"/>
    </row>
    <row r="10" spans="1:9" ht="15.75">
      <c r="A10" s="1" t="s">
        <v>44</v>
      </c>
      <c r="B10" s="5">
        <v>2.5</v>
      </c>
      <c r="C10" s="6"/>
      <c r="D10" s="5"/>
      <c r="E10" s="11">
        <f t="shared" si="0"/>
        <v>2.5</v>
      </c>
      <c r="I10" s="89"/>
    </row>
    <row r="11" spans="1:9" ht="15.75">
      <c r="A11" s="1" t="s">
        <v>45</v>
      </c>
      <c r="B11" s="5">
        <v>1.5</v>
      </c>
      <c r="C11" s="6"/>
      <c r="D11" s="5"/>
      <c r="E11" s="11">
        <f t="shared" si="0"/>
        <v>1.5</v>
      </c>
      <c r="I11" s="89"/>
    </row>
    <row r="12" spans="1:9" ht="15.75">
      <c r="A12" s="1" t="s">
        <v>41</v>
      </c>
      <c r="B12" s="5">
        <v>3</v>
      </c>
      <c r="C12" s="6"/>
      <c r="D12" s="5"/>
      <c r="E12" s="11">
        <f t="shared" si="0"/>
        <v>3</v>
      </c>
      <c r="I12" s="89"/>
    </row>
    <row r="13" spans="1:9" ht="15.75">
      <c r="A13" s="1" t="s">
        <v>46</v>
      </c>
      <c r="B13" s="5">
        <v>1.3</v>
      </c>
      <c r="C13" s="6"/>
      <c r="D13" s="5"/>
      <c r="E13" s="11">
        <f t="shared" si="0"/>
        <v>1.3</v>
      </c>
      <c r="I13" s="89"/>
    </row>
    <row r="14" spans="1:9" ht="15.75">
      <c r="A14" s="1" t="s">
        <v>47</v>
      </c>
      <c r="B14" s="5">
        <v>2.2</v>
      </c>
      <c r="C14" s="6"/>
      <c r="D14" s="5"/>
      <c r="E14" s="11">
        <f t="shared" si="0"/>
        <v>2.2</v>
      </c>
      <c r="I14" s="89"/>
    </row>
    <row r="15" spans="1:5" ht="12.75">
      <c r="A15" s="1" t="s">
        <v>48</v>
      </c>
      <c r="B15" s="5">
        <v>4</v>
      </c>
      <c r="C15" s="6"/>
      <c r="D15" s="5"/>
      <c r="E15" s="11">
        <f t="shared" si="0"/>
        <v>4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3.5" thickBot="1">
      <c r="A28" s="2"/>
      <c r="B28" s="7"/>
      <c r="C28" s="8"/>
      <c r="D28" s="7"/>
      <c r="E28" s="12">
        <f t="shared" si="0"/>
        <v>0</v>
      </c>
    </row>
    <row r="29" spans="1:5" ht="16.5" thickBot="1">
      <c r="A29" s="87" t="s">
        <v>33</v>
      </c>
      <c r="B29" s="9">
        <f>SUM(B6:B28)</f>
        <v>23.1</v>
      </c>
      <c r="C29" s="4"/>
      <c r="D29" s="9">
        <f>SUM(D6:D28)</f>
        <v>3.9</v>
      </c>
      <c r="E29" s="13">
        <f t="shared" si="0"/>
        <v>27</v>
      </c>
    </row>
  </sheetData>
  <sheetProtection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7" sqref="A7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4" t="s">
        <v>29</v>
      </c>
      <c r="B2" s="105"/>
      <c r="C2" s="106"/>
      <c r="D2" s="106"/>
      <c r="E2" s="107"/>
    </row>
    <row r="3" spans="1:5" ht="13.5" thickBot="1">
      <c r="A3" s="104"/>
      <c r="B3" s="108"/>
      <c r="C3" s="109"/>
      <c r="D3" s="109"/>
      <c r="E3" s="110"/>
    </row>
    <row r="4" ht="13.5" thickBot="1"/>
    <row r="5" spans="1:5" ht="13.5" thickBot="1">
      <c r="A5" s="84" t="s">
        <v>30</v>
      </c>
      <c r="B5" s="85" t="s">
        <v>31</v>
      </c>
      <c r="C5" s="10" t="s">
        <v>32</v>
      </c>
      <c r="D5" s="85" t="s">
        <v>22</v>
      </c>
      <c r="E5" s="86" t="s">
        <v>23</v>
      </c>
    </row>
    <row r="6" spans="1:5" ht="12.75">
      <c r="A6" s="16"/>
      <c r="B6" s="14"/>
      <c r="C6" s="17"/>
      <c r="D6" s="14"/>
      <c r="E6" s="18">
        <f aca="true" t="shared" si="0" ref="E6:E30">B6+D6</f>
        <v>0</v>
      </c>
    </row>
    <row r="7" spans="1:5" ht="12.75">
      <c r="A7" s="1"/>
      <c r="B7" s="5"/>
      <c r="C7" s="6"/>
      <c r="D7" s="5"/>
      <c r="E7" s="11">
        <f t="shared" si="0"/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9" ht="14.25">
      <c r="A14" s="1"/>
      <c r="B14" s="5"/>
      <c r="C14" s="6"/>
      <c r="D14" s="5"/>
      <c r="E14" s="11">
        <f t="shared" si="0"/>
        <v>0</v>
      </c>
      <c r="H14" s="53"/>
      <c r="I14" s="88"/>
    </row>
    <row r="15" spans="1:9" ht="12.75">
      <c r="A15" s="1"/>
      <c r="B15" s="5"/>
      <c r="C15" s="6"/>
      <c r="D15" s="5"/>
      <c r="E15" s="11">
        <f t="shared" si="0"/>
        <v>0</v>
      </c>
      <c r="I15" s="91"/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7" t="s">
        <v>33</v>
      </c>
      <c r="B30" s="9">
        <f>SUM(B6:B29)</f>
        <v>0</v>
      </c>
      <c r="C30" s="4"/>
      <c r="D30" s="9">
        <f>SUM(D6:D29)</f>
        <v>0</v>
      </c>
      <c r="E30" s="13">
        <f t="shared" si="0"/>
        <v>0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7" sqref="A7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04" t="s">
        <v>29</v>
      </c>
      <c r="B2" s="105" t="s">
        <v>52</v>
      </c>
      <c r="C2" s="106"/>
      <c r="D2" s="106"/>
      <c r="E2" s="107"/>
    </row>
    <row r="3" spans="1:5" ht="12.75" customHeight="1" thickBot="1">
      <c r="A3" s="104"/>
      <c r="B3" s="108"/>
      <c r="C3" s="109"/>
      <c r="D3" s="109"/>
      <c r="E3" s="110"/>
    </row>
    <row r="4" ht="13.5" thickBot="1"/>
    <row r="5" spans="1:5" ht="13.5" thickBot="1">
      <c r="A5" s="84" t="s">
        <v>30</v>
      </c>
      <c r="B5" s="85" t="s">
        <v>31</v>
      </c>
      <c r="C5" s="10" t="s">
        <v>32</v>
      </c>
      <c r="D5" s="85" t="s">
        <v>22</v>
      </c>
      <c r="E5" s="86" t="s">
        <v>23</v>
      </c>
    </row>
    <row r="6" spans="1:5" ht="12.75">
      <c r="A6" s="82" t="s">
        <v>53</v>
      </c>
      <c r="B6" s="54">
        <v>5.2</v>
      </c>
      <c r="C6" s="83"/>
      <c r="D6" s="54"/>
      <c r="E6" s="18">
        <f>B6+D6</f>
        <v>5.2</v>
      </c>
    </row>
    <row r="7" spans="1:5" ht="12.75">
      <c r="A7" s="1"/>
      <c r="B7" s="5"/>
      <c r="C7" s="6"/>
      <c r="D7" s="5"/>
      <c r="E7" s="11">
        <f aca="true" t="shared" si="0" ref="E7:E29">B7+D7</f>
        <v>0</v>
      </c>
    </row>
    <row r="8" spans="1:5" ht="12.75">
      <c r="A8" s="1"/>
      <c r="B8" s="5"/>
      <c r="C8" s="6"/>
      <c r="D8" s="5"/>
      <c r="E8" s="11">
        <f t="shared" si="0"/>
        <v>0</v>
      </c>
    </row>
    <row r="9" spans="1:5" ht="12.75">
      <c r="A9" s="1"/>
      <c r="B9" s="5"/>
      <c r="C9" s="6"/>
      <c r="D9" s="5"/>
      <c r="E9" s="11">
        <f t="shared" si="0"/>
        <v>0</v>
      </c>
    </row>
    <row r="10" spans="1:5" ht="12.75">
      <c r="A10" s="1"/>
      <c r="B10" s="5"/>
      <c r="C10" s="6"/>
      <c r="D10" s="5"/>
      <c r="E10" s="11">
        <f t="shared" si="0"/>
        <v>0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5.75">
      <c r="A20" s="19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7" t="s">
        <v>33</v>
      </c>
      <c r="B30" s="9">
        <f>SUM(B6:B29)</f>
        <v>5.2</v>
      </c>
      <c r="C30" s="4"/>
      <c r="D30" s="9">
        <f>SUM(D6:D29)</f>
        <v>0</v>
      </c>
      <c r="E30" s="13">
        <f>B30+D30</f>
        <v>5.2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2" sqref="A2:A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04" t="s">
        <v>29</v>
      </c>
      <c r="B2" s="105" t="s">
        <v>58</v>
      </c>
      <c r="C2" s="106"/>
      <c r="D2" s="106"/>
      <c r="E2" s="107"/>
    </row>
    <row r="3" spans="1:5" ht="12.75" customHeight="1" thickBot="1">
      <c r="A3" s="104"/>
      <c r="B3" s="108"/>
      <c r="C3" s="109"/>
      <c r="D3" s="109"/>
      <c r="E3" s="110"/>
    </row>
    <row r="4" ht="13.5" thickBot="1"/>
    <row r="5" spans="1:5" ht="13.5" thickBot="1">
      <c r="A5" s="84" t="s">
        <v>30</v>
      </c>
      <c r="B5" s="85" t="s">
        <v>31</v>
      </c>
      <c r="C5" s="10" t="s">
        <v>32</v>
      </c>
      <c r="D5" s="85" t="s">
        <v>22</v>
      </c>
      <c r="E5" s="10" t="s">
        <v>23</v>
      </c>
    </row>
    <row r="6" spans="1:5" ht="12.75">
      <c r="A6" s="16" t="s">
        <v>38</v>
      </c>
      <c r="B6" s="14">
        <v>1.5</v>
      </c>
      <c r="C6" s="17"/>
      <c r="D6" s="14"/>
      <c r="E6" s="18">
        <f aca="true" t="shared" si="0" ref="E6:E30">B6+D6</f>
        <v>1.5</v>
      </c>
    </row>
    <row r="7" spans="1:8" ht="15">
      <c r="A7" s="1" t="s">
        <v>39</v>
      </c>
      <c r="B7" s="5">
        <v>1.5</v>
      </c>
      <c r="C7" s="6"/>
      <c r="D7" s="5"/>
      <c r="E7" s="11">
        <f t="shared" si="0"/>
        <v>1.5</v>
      </c>
      <c r="H7" s="92"/>
    </row>
    <row r="8" spans="1:8" ht="15">
      <c r="A8" s="1" t="s">
        <v>54</v>
      </c>
      <c r="B8" s="5">
        <v>1.8</v>
      </c>
      <c r="C8" s="6"/>
      <c r="D8" s="5"/>
      <c r="E8" s="11">
        <f t="shared" si="0"/>
        <v>1.8</v>
      </c>
      <c r="H8" s="92"/>
    </row>
    <row r="9" spans="1:8" ht="15">
      <c r="A9" s="1" t="s">
        <v>44</v>
      </c>
      <c r="B9" s="5">
        <v>2.5</v>
      </c>
      <c r="C9" s="6"/>
      <c r="D9" s="5"/>
      <c r="E9" s="11">
        <f t="shared" si="0"/>
        <v>2.5</v>
      </c>
      <c r="H9" s="92"/>
    </row>
    <row r="10" spans="1:8" ht="15">
      <c r="A10" s="1" t="s">
        <v>55</v>
      </c>
      <c r="B10" s="5">
        <v>7.5</v>
      </c>
      <c r="C10" s="6"/>
      <c r="D10" s="5"/>
      <c r="E10" s="11">
        <f t="shared" si="0"/>
        <v>7.5</v>
      </c>
      <c r="H10" s="92"/>
    </row>
    <row r="11" spans="1:5" ht="12.75">
      <c r="A11" s="1" t="s">
        <v>57</v>
      </c>
      <c r="B11" s="5">
        <v>1.5</v>
      </c>
      <c r="C11" s="6"/>
      <c r="D11" s="5"/>
      <c r="E11" s="11">
        <f t="shared" si="0"/>
        <v>1.5</v>
      </c>
    </row>
    <row r="12" spans="1:5" ht="12.75">
      <c r="A12" s="1" t="s">
        <v>56</v>
      </c>
      <c r="B12" s="5">
        <v>3.9</v>
      </c>
      <c r="C12" s="6"/>
      <c r="D12" s="5"/>
      <c r="E12" s="11">
        <f t="shared" si="0"/>
        <v>3.9</v>
      </c>
    </row>
    <row r="13" spans="1:7" ht="12.75">
      <c r="A13" s="1" t="s">
        <v>46</v>
      </c>
      <c r="B13" s="5">
        <v>1.3</v>
      </c>
      <c r="C13" s="6"/>
      <c r="D13" s="5"/>
      <c r="E13" s="11">
        <f t="shared" si="0"/>
        <v>1.3</v>
      </c>
      <c r="G13" s="39"/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7" t="s">
        <v>33</v>
      </c>
      <c r="B30" s="9">
        <f>SUM(B6:B29)</f>
        <v>21.5</v>
      </c>
      <c r="C30" s="4"/>
      <c r="D30" s="9">
        <f>SUM(D6:D29)</f>
        <v>0</v>
      </c>
      <c r="E30" s="13">
        <f t="shared" si="0"/>
        <v>21.5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A6" sqref="A6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04" t="s">
        <v>29</v>
      </c>
      <c r="B2" s="105" t="s">
        <v>65</v>
      </c>
      <c r="C2" s="106"/>
      <c r="D2" s="106"/>
      <c r="E2" s="107"/>
    </row>
    <row r="3" spans="1:5" ht="12.75" customHeight="1" thickBot="1">
      <c r="A3" s="104"/>
      <c r="B3" s="108"/>
      <c r="C3" s="109"/>
      <c r="D3" s="109"/>
      <c r="E3" s="110"/>
    </row>
    <row r="4" ht="13.5" thickBot="1"/>
    <row r="5" spans="1:5" ht="13.5" thickBot="1">
      <c r="A5" s="84" t="s">
        <v>30</v>
      </c>
      <c r="B5" s="85" t="s">
        <v>31</v>
      </c>
      <c r="C5" s="10" t="s">
        <v>32</v>
      </c>
      <c r="D5" s="85" t="s">
        <v>22</v>
      </c>
      <c r="E5" s="10" t="s">
        <v>23</v>
      </c>
    </row>
    <row r="6" spans="1:5" ht="14.25">
      <c r="A6" s="16" t="s">
        <v>63</v>
      </c>
      <c r="B6" s="14">
        <v>3</v>
      </c>
      <c r="C6" s="53"/>
      <c r="D6" s="54"/>
      <c r="E6" s="18">
        <f aca="true" t="shared" si="0" ref="E6:E30">B6+D6</f>
        <v>3</v>
      </c>
    </row>
    <row r="7" spans="1:5" ht="14.25">
      <c r="A7" s="1" t="s">
        <v>64</v>
      </c>
      <c r="B7" s="5">
        <v>3</v>
      </c>
      <c r="C7" s="53"/>
      <c r="D7" s="5"/>
      <c r="E7" s="11">
        <f t="shared" si="0"/>
        <v>3</v>
      </c>
    </row>
    <row r="8" spans="1:5" ht="12.75">
      <c r="A8" s="1" t="s">
        <v>62</v>
      </c>
      <c r="B8" s="5">
        <v>5.6</v>
      </c>
      <c r="C8" s="6"/>
      <c r="D8" s="5"/>
      <c r="E8" s="11">
        <f t="shared" si="0"/>
        <v>5.6</v>
      </c>
    </row>
    <row r="9" spans="1:5" ht="12.75">
      <c r="A9" s="1" t="s">
        <v>44</v>
      </c>
      <c r="B9" s="5">
        <v>2.5</v>
      </c>
      <c r="C9" s="6"/>
      <c r="D9" s="5"/>
      <c r="E9" s="11">
        <f t="shared" si="0"/>
        <v>2.5</v>
      </c>
    </row>
    <row r="10" spans="1:5" ht="12.75">
      <c r="A10" s="1" t="s">
        <v>42</v>
      </c>
      <c r="B10" s="5">
        <v>2.5</v>
      </c>
      <c r="C10" s="6"/>
      <c r="D10" s="5"/>
      <c r="E10" s="11">
        <f t="shared" si="0"/>
        <v>2.5</v>
      </c>
    </row>
    <row r="11" spans="1:5" ht="12.75">
      <c r="A11" s="1" t="s">
        <v>61</v>
      </c>
      <c r="B11" s="5">
        <v>6</v>
      </c>
      <c r="C11" s="6"/>
      <c r="D11" s="5"/>
      <c r="E11" s="11">
        <f t="shared" si="0"/>
        <v>6</v>
      </c>
    </row>
    <row r="12" spans="1:7" ht="12.75">
      <c r="A12" s="1" t="s">
        <v>60</v>
      </c>
      <c r="B12" s="5">
        <v>6.5</v>
      </c>
      <c r="C12" s="6"/>
      <c r="D12" s="5"/>
      <c r="E12" s="11">
        <f t="shared" si="0"/>
        <v>6.5</v>
      </c>
      <c r="G12" s="3">
        <f>5*1.3</f>
        <v>6.5</v>
      </c>
    </row>
    <row r="13" spans="1:5" ht="12.75">
      <c r="A13" s="1" t="s">
        <v>129</v>
      </c>
      <c r="B13" s="5">
        <v>1.5</v>
      </c>
      <c r="C13" s="6"/>
      <c r="D13" s="5"/>
      <c r="E13" s="11">
        <f t="shared" si="0"/>
        <v>1.5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7" t="s">
        <v>33</v>
      </c>
      <c r="B30" s="9">
        <f>SUM(B6:B29)</f>
        <v>30.6</v>
      </c>
      <c r="C30" s="4"/>
      <c r="D30" s="9">
        <f>SUM(D6:D29)</f>
        <v>0</v>
      </c>
      <c r="E30" s="13">
        <f t="shared" si="0"/>
        <v>30.6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8" sqref="A8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04" t="s">
        <v>29</v>
      </c>
      <c r="B2" s="105" t="s">
        <v>35</v>
      </c>
      <c r="C2" s="106"/>
      <c r="D2" s="106"/>
      <c r="E2" s="107"/>
    </row>
    <row r="3" spans="1:5" ht="13.5" thickBot="1">
      <c r="A3" s="104"/>
      <c r="B3" s="108"/>
      <c r="C3" s="109"/>
      <c r="D3" s="109"/>
      <c r="E3" s="110"/>
    </row>
    <row r="4" ht="13.5" thickBot="1"/>
    <row r="5" spans="1:5" ht="13.5" thickBot="1">
      <c r="A5" s="84" t="s">
        <v>30</v>
      </c>
      <c r="B5" s="85" t="s">
        <v>31</v>
      </c>
      <c r="C5" s="10" t="s">
        <v>32</v>
      </c>
      <c r="D5" s="85" t="s">
        <v>22</v>
      </c>
      <c r="E5" s="86" t="s">
        <v>23</v>
      </c>
    </row>
    <row r="6" spans="1:5" ht="12.75">
      <c r="A6" s="16" t="s">
        <v>66</v>
      </c>
      <c r="B6" s="14">
        <v>3</v>
      </c>
      <c r="C6" s="17"/>
      <c r="D6" s="14"/>
      <c r="E6" s="18">
        <f aca="true" t="shared" si="0" ref="E6:E30">B6+D6</f>
        <v>3</v>
      </c>
    </row>
    <row r="7" spans="1:8" ht="12.75">
      <c r="A7" s="1" t="s">
        <v>116</v>
      </c>
      <c r="B7" s="5">
        <v>2.6</v>
      </c>
      <c r="C7" s="6"/>
      <c r="D7" s="5"/>
      <c r="E7" s="11">
        <f t="shared" si="0"/>
        <v>2.6</v>
      </c>
      <c r="G7" s="93"/>
      <c r="H7" s="94"/>
    </row>
    <row r="8" spans="1:8" ht="12.75">
      <c r="A8" s="1" t="s">
        <v>117</v>
      </c>
      <c r="B8" s="5">
        <v>1.4</v>
      </c>
      <c r="C8" s="6"/>
      <c r="D8" s="5"/>
      <c r="E8" s="11">
        <f t="shared" si="0"/>
        <v>1.4</v>
      </c>
      <c r="G8" s="93"/>
      <c r="H8" s="94"/>
    </row>
    <row r="9" spans="1:8" ht="12.75">
      <c r="A9" s="1"/>
      <c r="B9" s="5"/>
      <c r="C9" s="6"/>
      <c r="D9" s="5"/>
      <c r="E9" s="11">
        <f t="shared" si="0"/>
        <v>0</v>
      </c>
      <c r="G9" s="93"/>
      <c r="H9" s="94"/>
    </row>
    <row r="10" spans="1:8" ht="12.75">
      <c r="A10" s="1"/>
      <c r="B10" s="5"/>
      <c r="C10" s="6"/>
      <c r="D10" s="5"/>
      <c r="E10" s="11">
        <f t="shared" si="0"/>
        <v>0</v>
      </c>
      <c r="G10" s="93"/>
      <c r="H10" s="94"/>
    </row>
    <row r="11" spans="1:8" ht="12.75">
      <c r="A11" s="1"/>
      <c r="B11" s="5"/>
      <c r="C11" s="6"/>
      <c r="D11" s="5"/>
      <c r="E11" s="11">
        <f t="shared" si="0"/>
        <v>0</v>
      </c>
      <c r="G11" s="93"/>
      <c r="H11" s="94"/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7" t="s">
        <v>33</v>
      </c>
      <c r="B30" s="9">
        <f>SUM(B6:B29)</f>
        <v>7</v>
      </c>
      <c r="C30" s="4"/>
      <c r="D30" s="9">
        <f>SUM(D6:D29)</f>
        <v>0</v>
      </c>
      <c r="E30" s="13">
        <f t="shared" si="0"/>
        <v>7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F2" sqref="F2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11" t="s">
        <v>29</v>
      </c>
      <c r="B2" s="105" t="s">
        <v>68</v>
      </c>
      <c r="C2" s="106"/>
      <c r="D2" s="106"/>
      <c r="E2" s="107"/>
    </row>
    <row r="3" spans="1:5" ht="13.5" thickBot="1">
      <c r="A3" s="111"/>
      <c r="B3" s="108"/>
      <c r="C3" s="109"/>
      <c r="D3" s="109"/>
      <c r="E3" s="110"/>
    </row>
    <row r="4" ht="13.5" thickBot="1"/>
    <row r="5" spans="1:5" ht="13.5" thickBot="1">
      <c r="A5" s="84" t="s">
        <v>30</v>
      </c>
      <c r="B5" s="85" t="s">
        <v>31</v>
      </c>
      <c r="C5" s="10" t="s">
        <v>32</v>
      </c>
      <c r="D5" s="85" t="s">
        <v>22</v>
      </c>
      <c r="E5" s="86" t="s">
        <v>23</v>
      </c>
    </row>
    <row r="6" spans="1:8" ht="14.25">
      <c r="A6" s="16"/>
      <c r="B6" s="14"/>
      <c r="C6" s="17" t="s">
        <v>67</v>
      </c>
      <c r="D6" s="14">
        <v>3</v>
      </c>
      <c r="E6" s="18">
        <f aca="true" t="shared" si="0" ref="E6:E30">B6+D6</f>
        <v>3</v>
      </c>
      <c r="G6" s="53"/>
      <c r="H6" s="88"/>
    </row>
    <row r="7" spans="1:10" ht="15.75">
      <c r="A7" s="1"/>
      <c r="B7" s="5"/>
      <c r="C7" s="6"/>
      <c r="D7" s="5"/>
      <c r="E7" s="11">
        <f t="shared" si="0"/>
        <v>0</v>
      </c>
      <c r="G7" s="53"/>
      <c r="H7" s="88"/>
      <c r="J7" s="89"/>
    </row>
    <row r="8" spans="1:8" ht="14.25">
      <c r="A8" s="1"/>
      <c r="B8" s="5"/>
      <c r="C8" s="6"/>
      <c r="D8" s="5"/>
      <c r="E8" s="11">
        <f t="shared" si="0"/>
        <v>0</v>
      </c>
      <c r="G8" s="53"/>
      <c r="H8" s="88"/>
    </row>
    <row r="9" spans="1:8" ht="14.25">
      <c r="A9" s="1"/>
      <c r="B9" s="5"/>
      <c r="C9" s="6"/>
      <c r="D9" s="5"/>
      <c r="E9" s="11">
        <f t="shared" si="0"/>
        <v>0</v>
      </c>
      <c r="G9" s="90"/>
      <c r="H9" s="88"/>
    </row>
    <row r="10" spans="1:8" ht="14.25">
      <c r="A10" s="1"/>
      <c r="B10" s="5"/>
      <c r="C10" s="6"/>
      <c r="D10" s="5"/>
      <c r="E10" s="11">
        <f t="shared" si="0"/>
        <v>0</v>
      </c>
      <c r="G10" s="53"/>
      <c r="H10" s="88"/>
    </row>
    <row r="11" spans="1:8" ht="14.25">
      <c r="A11" s="1"/>
      <c r="B11" s="5"/>
      <c r="C11" s="6"/>
      <c r="D11" s="5"/>
      <c r="E11" s="11">
        <f t="shared" si="0"/>
        <v>0</v>
      </c>
      <c r="G11" s="53"/>
      <c r="H11" s="88"/>
    </row>
    <row r="12" spans="1:8" ht="14.25">
      <c r="A12" s="1"/>
      <c r="B12" s="5"/>
      <c r="C12" s="6"/>
      <c r="D12" s="5"/>
      <c r="E12" s="11">
        <f t="shared" si="0"/>
        <v>0</v>
      </c>
      <c r="G12" s="53"/>
      <c r="H12" s="88"/>
    </row>
    <row r="13" spans="1:8" ht="15.75">
      <c r="A13" s="1"/>
      <c r="B13" s="5"/>
      <c r="C13" s="6"/>
      <c r="D13" s="5"/>
      <c r="E13" s="11">
        <f t="shared" si="0"/>
        <v>0</v>
      </c>
      <c r="G13" s="89"/>
      <c r="H13" s="91"/>
    </row>
    <row r="14" spans="1:7" ht="15.75">
      <c r="A14" s="1"/>
      <c r="B14" s="5"/>
      <c r="C14" s="6"/>
      <c r="D14" s="5"/>
      <c r="E14" s="11">
        <f t="shared" si="0"/>
        <v>0</v>
      </c>
      <c r="G14" s="89"/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7" t="s">
        <v>33</v>
      </c>
      <c r="B30" s="9">
        <f>SUM(B6:B29)</f>
        <v>0</v>
      </c>
      <c r="C30" s="4"/>
      <c r="D30" s="9">
        <f>SUM(D6:D29)</f>
        <v>3</v>
      </c>
      <c r="E30" s="13">
        <f t="shared" si="0"/>
        <v>3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9" sqref="A9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>
      <c r="A2" s="111" t="s">
        <v>29</v>
      </c>
      <c r="B2" s="105" t="s">
        <v>75</v>
      </c>
      <c r="C2" s="106"/>
      <c r="D2" s="106"/>
      <c r="E2" s="107"/>
    </row>
    <row r="3" spans="1:5" ht="13.5" thickBot="1">
      <c r="A3" s="111"/>
      <c r="B3" s="108"/>
      <c r="C3" s="109"/>
      <c r="D3" s="109"/>
      <c r="E3" s="110"/>
    </row>
    <row r="4" ht="13.5" thickBot="1"/>
    <row r="5" spans="1:5" ht="13.5" thickBot="1">
      <c r="A5" s="84" t="s">
        <v>30</v>
      </c>
      <c r="B5" s="85" t="s">
        <v>31</v>
      </c>
      <c r="C5" s="10" t="s">
        <v>32</v>
      </c>
      <c r="D5" s="85" t="s">
        <v>22</v>
      </c>
      <c r="E5" s="86" t="s">
        <v>23</v>
      </c>
    </row>
    <row r="6" spans="1:5" ht="12.75">
      <c r="A6" s="16" t="s">
        <v>69</v>
      </c>
      <c r="B6" s="14">
        <v>2.2</v>
      </c>
      <c r="C6" s="17" t="s">
        <v>73</v>
      </c>
      <c r="D6" s="14">
        <v>2.9</v>
      </c>
      <c r="E6" s="18">
        <f aca="true" t="shared" si="0" ref="E6:E30">B6+D6</f>
        <v>5.1</v>
      </c>
    </row>
    <row r="7" spans="1:5" ht="12.75">
      <c r="A7" s="1" t="s">
        <v>70</v>
      </c>
      <c r="B7" s="5">
        <v>1.5</v>
      </c>
      <c r="C7" s="6" t="s">
        <v>74</v>
      </c>
      <c r="D7" s="5">
        <v>3.5</v>
      </c>
      <c r="E7" s="11">
        <f t="shared" si="0"/>
        <v>5</v>
      </c>
    </row>
    <row r="8" spans="1:5" ht="12.75">
      <c r="A8" s="1" t="s">
        <v>71</v>
      </c>
      <c r="B8" s="5">
        <v>2.5</v>
      </c>
      <c r="C8" s="6"/>
      <c r="D8" s="5"/>
      <c r="E8" s="11">
        <f t="shared" si="0"/>
        <v>2.5</v>
      </c>
    </row>
    <row r="9" spans="1:5" ht="12.75">
      <c r="A9" s="1" t="s">
        <v>66</v>
      </c>
      <c r="B9" s="5">
        <v>3</v>
      </c>
      <c r="C9" s="6"/>
      <c r="D9" s="5"/>
      <c r="E9" s="11">
        <f t="shared" si="0"/>
        <v>3</v>
      </c>
    </row>
    <row r="10" spans="1:5" ht="12.75">
      <c r="A10" s="1" t="s">
        <v>72</v>
      </c>
      <c r="B10" s="5">
        <v>1</v>
      </c>
      <c r="C10" s="6"/>
      <c r="D10" s="5"/>
      <c r="E10" s="11">
        <f t="shared" si="0"/>
        <v>1</v>
      </c>
    </row>
    <row r="11" spans="1:5" ht="12.75">
      <c r="A11" s="1"/>
      <c r="B11" s="5"/>
      <c r="C11" s="6"/>
      <c r="D11" s="5"/>
      <c r="E11" s="11">
        <f t="shared" si="0"/>
        <v>0</v>
      </c>
    </row>
    <row r="12" spans="1:5" ht="12.75">
      <c r="A12" s="1"/>
      <c r="B12" s="5"/>
      <c r="C12" s="6"/>
      <c r="D12" s="5"/>
      <c r="E12" s="11">
        <f t="shared" si="0"/>
        <v>0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7" t="s">
        <v>33</v>
      </c>
      <c r="B30" s="9">
        <f>SUM(B6:B29)</f>
        <v>10.2</v>
      </c>
      <c r="C30" s="4"/>
      <c r="D30" s="9">
        <f>SUM(D6:D29)</f>
        <v>6.4</v>
      </c>
      <c r="E30" s="13">
        <f t="shared" si="0"/>
        <v>16.6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0"/>
  <sheetViews>
    <sheetView workbookViewId="0" topLeftCell="A1">
      <selection activeCell="A13" sqref="A13"/>
    </sheetView>
  </sheetViews>
  <sheetFormatPr defaultColWidth="11.421875" defaultRowHeight="12.75"/>
  <cols>
    <col min="1" max="1" width="32.7109375" style="3" customWidth="1"/>
    <col min="2" max="2" width="8.7109375" style="3" customWidth="1"/>
    <col min="3" max="3" width="32.7109375" style="3" customWidth="1"/>
    <col min="4" max="4" width="8.7109375" style="3" customWidth="1"/>
    <col min="5" max="5" width="9.7109375" style="3" customWidth="1"/>
    <col min="6" max="16384" width="11.421875" style="3" customWidth="1"/>
  </cols>
  <sheetData>
    <row r="1" ht="13.5" thickBot="1"/>
    <row r="2" spans="1:5" ht="12.75" customHeight="1">
      <c r="A2" s="111" t="s">
        <v>29</v>
      </c>
      <c r="B2" s="105" t="s">
        <v>80</v>
      </c>
      <c r="C2" s="106"/>
      <c r="D2" s="106"/>
      <c r="E2" s="107"/>
    </row>
    <row r="3" spans="1:5" ht="12.75" customHeight="1" thickBot="1">
      <c r="A3" s="111"/>
      <c r="B3" s="108"/>
      <c r="C3" s="109"/>
      <c r="D3" s="109"/>
      <c r="E3" s="110"/>
    </row>
    <row r="4" ht="13.5" thickBot="1"/>
    <row r="5" spans="1:5" ht="13.5" thickBot="1">
      <c r="A5" s="84" t="s">
        <v>30</v>
      </c>
      <c r="B5" s="85" t="s">
        <v>31</v>
      </c>
      <c r="C5" s="10" t="s">
        <v>32</v>
      </c>
      <c r="D5" s="85" t="s">
        <v>22</v>
      </c>
      <c r="E5" s="86" t="s">
        <v>23</v>
      </c>
    </row>
    <row r="6" spans="1:5" ht="12.75">
      <c r="A6" s="16" t="s">
        <v>72</v>
      </c>
      <c r="B6" s="14">
        <v>1</v>
      </c>
      <c r="C6" s="17"/>
      <c r="D6" s="14"/>
      <c r="E6" s="18">
        <f aca="true" t="shared" si="0" ref="E6:E30">B6+D6</f>
        <v>1</v>
      </c>
    </row>
    <row r="7" spans="1:5" ht="12.75">
      <c r="A7" s="1" t="s">
        <v>76</v>
      </c>
      <c r="B7" s="5">
        <v>1.2</v>
      </c>
      <c r="C7" s="6"/>
      <c r="D7" s="5"/>
      <c r="E7" s="11">
        <f t="shared" si="0"/>
        <v>1.2</v>
      </c>
    </row>
    <row r="8" spans="1:5" ht="12.75">
      <c r="A8" s="1" t="s">
        <v>77</v>
      </c>
      <c r="B8" s="5">
        <v>1.4</v>
      </c>
      <c r="C8" s="6"/>
      <c r="D8" s="5"/>
      <c r="E8" s="11">
        <f t="shared" si="0"/>
        <v>1.4</v>
      </c>
    </row>
    <row r="9" spans="1:5" ht="12.75">
      <c r="A9" s="1" t="s">
        <v>78</v>
      </c>
      <c r="B9" s="5">
        <v>2.5</v>
      </c>
      <c r="C9" s="6"/>
      <c r="D9" s="5"/>
      <c r="E9" s="11">
        <f t="shared" si="0"/>
        <v>2.5</v>
      </c>
    </row>
    <row r="10" spans="1:5" ht="12.75">
      <c r="A10" s="1" t="s">
        <v>70</v>
      </c>
      <c r="B10" s="5">
        <v>1.5</v>
      </c>
      <c r="C10" s="6"/>
      <c r="D10" s="5"/>
      <c r="E10" s="11">
        <f t="shared" si="0"/>
        <v>1.5</v>
      </c>
    </row>
    <row r="11" spans="1:5" ht="12.75">
      <c r="A11" s="1" t="s">
        <v>79</v>
      </c>
      <c r="B11" s="5">
        <v>3</v>
      </c>
      <c r="C11" s="6"/>
      <c r="D11" s="5"/>
      <c r="E11" s="11">
        <f t="shared" si="0"/>
        <v>3</v>
      </c>
    </row>
    <row r="12" spans="1:5" ht="12.75">
      <c r="A12" s="1" t="s">
        <v>73</v>
      </c>
      <c r="B12" s="5">
        <v>2.9</v>
      </c>
      <c r="C12" s="6"/>
      <c r="D12" s="5"/>
      <c r="E12" s="11">
        <f t="shared" si="0"/>
        <v>2.9</v>
      </c>
    </row>
    <row r="13" spans="1:5" ht="12.75">
      <c r="A13" s="1"/>
      <c r="B13" s="5"/>
      <c r="C13" s="6"/>
      <c r="D13" s="5"/>
      <c r="E13" s="11">
        <f t="shared" si="0"/>
        <v>0</v>
      </c>
    </row>
    <row r="14" spans="1:5" ht="12.75">
      <c r="A14" s="1"/>
      <c r="B14" s="5"/>
      <c r="C14" s="6"/>
      <c r="D14" s="5"/>
      <c r="E14" s="11">
        <f t="shared" si="0"/>
        <v>0</v>
      </c>
    </row>
    <row r="15" spans="1:5" ht="12.75">
      <c r="A15" s="1"/>
      <c r="B15" s="5"/>
      <c r="C15" s="6"/>
      <c r="D15" s="5"/>
      <c r="E15" s="11">
        <f t="shared" si="0"/>
        <v>0</v>
      </c>
    </row>
    <row r="16" spans="1:5" ht="12.75">
      <c r="A16" s="1"/>
      <c r="B16" s="5"/>
      <c r="C16" s="6"/>
      <c r="D16" s="5"/>
      <c r="E16" s="11">
        <f t="shared" si="0"/>
        <v>0</v>
      </c>
    </row>
    <row r="17" spans="1:5" ht="12.75">
      <c r="A17" s="1"/>
      <c r="B17" s="5"/>
      <c r="C17" s="6"/>
      <c r="D17" s="5"/>
      <c r="E17" s="11">
        <f t="shared" si="0"/>
        <v>0</v>
      </c>
    </row>
    <row r="18" spans="1:5" ht="12.75">
      <c r="A18" s="1"/>
      <c r="B18" s="5"/>
      <c r="C18" s="6"/>
      <c r="D18" s="5"/>
      <c r="E18" s="11">
        <f t="shared" si="0"/>
        <v>0</v>
      </c>
    </row>
    <row r="19" spans="1:5" ht="12.75">
      <c r="A19" s="1"/>
      <c r="B19" s="5"/>
      <c r="C19" s="6"/>
      <c r="D19" s="5"/>
      <c r="E19" s="11">
        <f t="shared" si="0"/>
        <v>0</v>
      </c>
    </row>
    <row r="20" spans="1:5" ht="12.75">
      <c r="A20" s="1"/>
      <c r="B20" s="5"/>
      <c r="C20" s="6"/>
      <c r="D20" s="5"/>
      <c r="E20" s="11">
        <f t="shared" si="0"/>
        <v>0</v>
      </c>
    </row>
    <row r="21" spans="1:5" ht="12.75">
      <c r="A21" s="1"/>
      <c r="B21" s="5"/>
      <c r="C21" s="6"/>
      <c r="D21" s="5"/>
      <c r="E21" s="11">
        <f t="shared" si="0"/>
        <v>0</v>
      </c>
    </row>
    <row r="22" spans="1:5" ht="12.75">
      <c r="A22" s="1"/>
      <c r="B22" s="5"/>
      <c r="C22" s="6"/>
      <c r="D22" s="5"/>
      <c r="E22" s="11">
        <f t="shared" si="0"/>
        <v>0</v>
      </c>
    </row>
    <row r="23" spans="1:5" ht="12.75">
      <c r="A23" s="1"/>
      <c r="B23" s="5"/>
      <c r="C23" s="6"/>
      <c r="D23" s="5"/>
      <c r="E23" s="11">
        <f t="shared" si="0"/>
        <v>0</v>
      </c>
    </row>
    <row r="24" spans="1:5" ht="12.75">
      <c r="A24" s="1"/>
      <c r="B24" s="5"/>
      <c r="C24" s="6"/>
      <c r="D24" s="5"/>
      <c r="E24" s="11">
        <f t="shared" si="0"/>
        <v>0</v>
      </c>
    </row>
    <row r="25" spans="1:5" ht="12.75">
      <c r="A25" s="1"/>
      <c r="B25" s="5"/>
      <c r="C25" s="6"/>
      <c r="D25" s="5"/>
      <c r="E25" s="11">
        <f t="shared" si="0"/>
        <v>0</v>
      </c>
    </row>
    <row r="26" spans="1:5" ht="12.75">
      <c r="A26" s="1"/>
      <c r="B26" s="5"/>
      <c r="C26" s="6"/>
      <c r="D26" s="5"/>
      <c r="E26" s="11">
        <f t="shared" si="0"/>
        <v>0</v>
      </c>
    </row>
    <row r="27" spans="1:5" ht="12.75">
      <c r="A27" s="1"/>
      <c r="B27" s="5"/>
      <c r="C27" s="6"/>
      <c r="D27" s="5"/>
      <c r="E27" s="11">
        <f t="shared" si="0"/>
        <v>0</v>
      </c>
    </row>
    <row r="28" spans="1:5" ht="12.75">
      <c r="A28" s="1"/>
      <c r="B28" s="5"/>
      <c r="C28" s="6"/>
      <c r="D28" s="5"/>
      <c r="E28" s="11">
        <f t="shared" si="0"/>
        <v>0</v>
      </c>
    </row>
    <row r="29" spans="1:5" ht="13.5" thickBot="1">
      <c r="A29" s="2"/>
      <c r="B29" s="7"/>
      <c r="C29" s="8"/>
      <c r="D29" s="7"/>
      <c r="E29" s="12">
        <f t="shared" si="0"/>
        <v>0</v>
      </c>
    </row>
    <row r="30" spans="1:5" ht="16.5" thickBot="1">
      <c r="A30" s="87" t="s">
        <v>33</v>
      </c>
      <c r="B30" s="9">
        <f>SUM(B6:B29)</f>
        <v>13.5</v>
      </c>
      <c r="C30" s="4"/>
      <c r="D30" s="9">
        <f>SUM(D6:D29)</f>
        <v>0</v>
      </c>
      <c r="E30" s="13">
        <f t="shared" si="0"/>
        <v>13.5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2015-01-10T12:03:30Z</cp:lastPrinted>
  <dcterms:created xsi:type="dcterms:W3CDTF">2014-11-14T14:40:03Z</dcterms:created>
  <dcterms:modified xsi:type="dcterms:W3CDTF">2015-02-06T14:02:14Z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