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5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  <sheet name="Hoja17" sheetId="17" r:id="rId17"/>
    <sheet name="Hoja18" sheetId="18" r:id="rId18"/>
    <sheet name="Hoja19" sheetId="19" r:id="rId19"/>
    <sheet name="Hoja20" sheetId="20" r:id="rId20"/>
  </sheets>
  <definedNames>
    <definedName name="_xlnm.Print_Area" localSheetId="0">'Hoja1'!$A$1:$I$56</definedName>
  </definedNames>
  <calcPr fullCalcOnLoad="1"/>
</workbook>
</file>

<file path=xl/sharedStrings.xml><?xml version="1.0" encoding="utf-8"?>
<sst xmlns="http://schemas.openxmlformats.org/spreadsheetml/2006/main" count="416" uniqueCount="159">
  <si>
    <t>Hortalizas</t>
  </si>
  <si>
    <t>Frutas</t>
  </si>
  <si>
    <t>tamaño</t>
  </si>
  <si>
    <t>Nonbre</t>
  </si>
  <si>
    <t>M</t>
  </si>
  <si>
    <t>G</t>
  </si>
  <si>
    <t>P</t>
  </si>
  <si>
    <t>tmñ</t>
  </si>
  <si>
    <t>Precio_V</t>
  </si>
  <si>
    <t>Precio_F</t>
  </si>
  <si>
    <t>Descuentos</t>
  </si>
  <si>
    <t>Totales</t>
  </si>
  <si>
    <t>Precio_V  (Pecios de las verduras)</t>
  </si>
  <si>
    <t>Precio_F  (Precio de las frutas)</t>
  </si>
  <si>
    <t>Total</t>
  </si>
  <si>
    <t>Total descuento</t>
  </si>
  <si>
    <t>Total  (Precio total del pedido)</t>
  </si>
  <si>
    <t>1 cesta</t>
  </si>
  <si>
    <t>TOTAL</t>
  </si>
  <si>
    <t>Pedidos al detalle</t>
  </si>
  <si>
    <t>F</t>
  </si>
  <si>
    <t>Precio_H</t>
  </si>
  <si>
    <t>NOMBRE:</t>
  </si>
  <si>
    <t>Verdura descripción</t>
  </si>
  <si>
    <t>Fruta descripción</t>
  </si>
  <si>
    <t>TOTALES</t>
  </si>
  <si>
    <t>Total_descuentos</t>
  </si>
  <si>
    <t>tamañ</t>
  </si>
  <si>
    <t>C</t>
  </si>
  <si>
    <t>Nombre</t>
  </si>
  <si>
    <t>1 K. Mandarinas</t>
  </si>
  <si>
    <t>2K. Limones</t>
  </si>
  <si>
    <t>1 K. manzana gala</t>
  </si>
  <si>
    <t>1 manojo espinacas</t>
  </si>
  <si>
    <t>1 manojo de puerros</t>
  </si>
  <si>
    <t>1 K. zanahorias</t>
  </si>
  <si>
    <t>1K. de nabo</t>
  </si>
  <si>
    <t>Pedidos a Valencia</t>
  </si>
  <si>
    <t>Trini Huélamo Valero</t>
  </si>
  <si>
    <t>Acelgas 1 m</t>
  </si>
  <si>
    <t>Naranjas 4 kg</t>
  </si>
  <si>
    <t>Mandarinas 2 kg</t>
  </si>
  <si>
    <t>Manzanas 1 kg</t>
  </si>
  <si>
    <t>Aguacates 1/2</t>
  </si>
  <si>
    <t>Alberto González Duro</t>
  </si>
  <si>
    <t>María García</t>
  </si>
  <si>
    <t>3 manojos acelga roja</t>
  </si>
  <si>
    <t>2 manojos puerros</t>
  </si>
  <si>
    <t>2 lechugas</t>
  </si>
  <si>
    <t>3 manojos espinacas</t>
  </si>
  <si>
    <t>2kg zanahorias</t>
  </si>
  <si>
    <t>3kg manzana segunda categoria</t>
  </si>
  <si>
    <t>2kg limones</t>
  </si>
  <si>
    <t>1kg kiwis</t>
  </si>
  <si>
    <t>1 kg brocili romanescu</t>
  </si>
  <si>
    <t>Ana de la Hoz</t>
  </si>
  <si>
    <t>Acelgas verdes.............1m</t>
  </si>
  <si>
    <t>Espinacas....:..:............. 1 m</t>
  </si>
  <si>
    <t>Ajo tierno...................... 1 m</t>
  </si>
  <si>
    <t>Puerro .........................  1 m</t>
  </si>
  <si>
    <t>Zanahorias..................... 1 k</t>
  </si>
  <si>
    <t>Calabaza........................ 1 u</t>
  </si>
  <si>
    <t>Patatas .......................... 3 k</t>
  </si>
  <si>
    <t>Col lisa .......................... 1 u</t>
  </si>
  <si>
    <t>Naranjas .......................  1 k</t>
  </si>
  <si>
    <t>Limones .......................  1 k</t>
  </si>
  <si>
    <t>Irma Cantón Prado</t>
  </si>
  <si>
    <t>Acelga verde.</t>
  </si>
  <si>
    <t>Lechuga MAN</t>
  </si>
  <si>
    <t>Puerros</t>
  </si>
  <si>
    <t>Col lisa</t>
  </si>
  <si>
    <t>Brocoli (Medio KG)</t>
  </si>
  <si>
    <t>Naranja 2kg</t>
  </si>
  <si>
    <t>Mandarina 2Kg</t>
  </si>
  <si>
    <t>Kiwi</t>
  </si>
  <si>
    <t>Coliflor 1 kg</t>
  </si>
  <si>
    <t>Susana Zapata López  ??</t>
  </si>
  <si>
    <t>Fernando Gacía Porras</t>
  </si>
  <si>
    <t>Paca Castillo</t>
  </si>
  <si>
    <t>Susana Vega</t>
  </si>
  <si>
    <t>acelga</t>
  </si>
  <si>
    <t>lechugas (si pueden ser de las moradas)</t>
  </si>
  <si>
    <t>espinacas</t>
  </si>
  <si>
    <t>puerros</t>
  </si>
  <si>
    <t>Cebollas</t>
  </si>
  <si>
    <t>zanahorias</t>
  </si>
  <si>
    <t>Brócoli</t>
  </si>
  <si>
    <t>Remolacha</t>
  </si>
  <si>
    <t>Colirábano</t>
  </si>
  <si>
    <t>Acelga verde        1 manojo</t>
  </si>
  <si>
    <t>Lechugas              2 unidades</t>
  </si>
  <si>
    <t>Espinacas             1 manojo</t>
  </si>
  <si>
    <t xml:space="preserve"> Puerros                 1 manojo</t>
  </si>
  <si>
    <t>Cebollas tiernas   1 manojo</t>
  </si>
  <si>
    <t>Ajo tierno              1 manojo</t>
  </si>
  <si>
    <t>Col lisa                  1 unidad</t>
  </si>
  <si>
    <t>Brocoli                   1 kg</t>
  </si>
  <si>
    <t>Erena Malla López</t>
  </si>
  <si>
    <t>Manzanas 1ªcat    1 kg</t>
  </si>
  <si>
    <t>Platanos                1 kg</t>
  </si>
  <si>
    <t>kiwis                      1 kg</t>
  </si>
  <si>
    <t>Marifé Marchante</t>
  </si>
  <si>
    <t xml:space="preserve">LECHUGA variadas UN </t>
  </si>
  <si>
    <t>ESPINACAS MAN</t>
  </si>
  <si>
    <t>ZANAHORIA KG</t>
  </si>
  <si>
    <t>REMOLACHA MANOJO</t>
  </si>
  <si>
    <t>ACELGA ROJA MAN</t>
  </si>
  <si>
    <t>MANZANAS GALA SEGUNDA CAT. KG</t>
  </si>
  <si>
    <t>PLATANOS DE CANARIAS KG</t>
  </si>
  <si>
    <t>Verduras</t>
  </si>
  <si>
    <t>V</t>
  </si>
  <si>
    <t>Kiwi 1/2 kg</t>
  </si>
  <si>
    <t>manzana de 1ª categ. 1 kg</t>
  </si>
  <si>
    <t>Limones 1 kg</t>
  </si>
  <si>
    <t>Precio total con descuento(más de 400 € de pedido)</t>
  </si>
  <si>
    <t>patatas 2 kg</t>
  </si>
  <si>
    <t>Berta Jiménaz Mateos</t>
  </si>
  <si>
    <t>Montserrat Pintado Rodriguez</t>
  </si>
  <si>
    <t>1 manejo de espinacas.</t>
  </si>
  <si>
    <t>1kg de cebollas.</t>
  </si>
  <si>
    <t>1 manojo de rabanitos.</t>
  </si>
  <si>
    <t>2 kg brocoli.</t>
  </si>
  <si>
    <t>3 kg naranjas.</t>
  </si>
  <si>
    <t>kiwi 1 kg</t>
  </si>
  <si>
    <t>limon 1 kg</t>
  </si>
  <si>
    <t>lechuga 1 U</t>
  </si>
  <si>
    <t>puerros 1 man</t>
  </si>
  <si>
    <t>cebolla tierna 1 man</t>
  </si>
  <si>
    <t>Zanahorias 1 kg</t>
  </si>
  <si>
    <t>1 manojo de ajo tierno</t>
  </si>
  <si>
    <t>2 lechugas: si es posible una normal y otra d roble.</t>
  </si>
  <si>
    <t>1 manojo de acelga verde</t>
  </si>
  <si>
    <t>2 cardo penca</t>
  </si>
  <si>
    <t>1 col lisa</t>
  </si>
  <si>
    <t>1 calabaza cacahuete</t>
  </si>
  <si>
    <t>1kg de naranjas sanguina</t>
  </si>
  <si>
    <t>Laura Segarra</t>
  </si>
  <si>
    <t>Amelia Igualada</t>
  </si>
  <si>
    <t>1 kg de alcachofas. ¿Si hay?</t>
  </si>
  <si>
    <t>Acelga verde MAN</t>
  </si>
  <si>
    <t>Lechugas variadas UN</t>
  </si>
  <si>
    <t>Espinacas MAN</t>
  </si>
  <si>
    <t>Puerros MAN</t>
  </si>
  <si>
    <t xml:space="preserve">Cebolla tierna manojo </t>
  </si>
  <si>
    <t>Patatas KG</t>
  </si>
  <si>
    <t>Manzanas GALA 1ª Cat KG</t>
  </si>
  <si>
    <t>Naranjas KG</t>
  </si>
  <si>
    <t>Cebollas KG 1,5 kg</t>
  </si>
  <si>
    <t>Plátanos de Canarias 1/2 KG</t>
  </si>
  <si>
    <t>José Miguel Perez</t>
  </si>
  <si>
    <t>2 unidades de lechuga</t>
  </si>
  <si>
    <t>1 calabaza</t>
  </si>
  <si>
    <t>1 kg de habas</t>
  </si>
  <si>
    <t>1 kg de naranjas sanguína</t>
  </si>
  <si>
    <t>1 kg de aguacates</t>
  </si>
  <si>
    <t>2 kg de manzanas gala 2ª cat:</t>
  </si>
  <si>
    <t>Nuria Chacón</t>
  </si>
  <si>
    <t>Leonardo Poyatos Calle</t>
  </si>
  <si>
    <t>Manzanas de 1ª cat 2 Kg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</si>
</sst>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#,##0.00\ _€"/>
  </numFmts>
  <fonts count="14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9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8" fontId="0" fillId="0" borderId="10" xfId="0" applyNumberFormat="1" applyBorder="1" applyAlignment="1" applyProtection="1">
      <alignment/>
      <protection/>
    </xf>
    <xf numFmtId="168" fontId="0" fillId="0" borderId="7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8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168" fontId="0" fillId="2" borderId="17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68" fontId="0" fillId="0" borderId="18" xfId="0" applyNumberFormat="1" applyBorder="1" applyAlignment="1" applyProtection="1">
      <alignment/>
      <protection/>
    </xf>
    <xf numFmtId="168" fontId="0" fillId="0" borderId="19" xfId="0" applyNumberFormat="1" applyBorder="1" applyAlignment="1" applyProtection="1">
      <alignment/>
      <protection/>
    </xf>
    <xf numFmtId="168" fontId="0" fillId="0" borderId="20" xfId="0" applyNumberFormat="1" applyBorder="1" applyAlignment="1" applyProtection="1">
      <alignment/>
      <protection/>
    </xf>
    <xf numFmtId="168" fontId="0" fillId="2" borderId="21" xfId="0" applyNumberFormat="1" applyFill="1" applyBorder="1" applyAlignment="1" applyProtection="1">
      <alignment/>
      <protection/>
    </xf>
    <xf numFmtId="168" fontId="0" fillId="0" borderId="22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168" fontId="0" fillId="0" borderId="23" xfId="0" applyNumberFormat="1" applyBorder="1" applyAlignment="1" applyProtection="1">
      <alignment/>
      <protection/>
    </xf>
    <xf numFmtId="168" fontId="0" fillId="0" borderId="6" xfId="0" applyNumberFormat="1" applyBorder="1" applyAlignment="1" applyProtection="1">
      <alignment/>
      <protection/>
    </xf>
    <xf numFmtId="168" fontId="0" fillId="2" borderId="24" xfId="0" applyNumberForma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/>
    </xf>
    <xf numFmtId="168" fontId="0" fillId="0" borderId="7" xfId="0" applyNumberFormat="1" applyBorder="1" applyAlignment="1" applyProtection="1">
      <alignment/>
      <protection locked="0"/>
    </xf>
    <xf numFmtId="168" fontId="0" fillId="0" borderId="28" xfId="0" applyNumberFormat="1" applyBorder="1" applyAlignment="1" applyProtection="1">
      <alignment/>
      <protection locked="0"/>
    </xf>
    <xf numFmtId="168" fontId="0" fillId="2" borderId="17" xfId="0" applyNumberFormat="1" applyFill="1" applyBorder="1" applyAlignment="1" applyProtection="1">
      <alignment/>
      <protection locked="0"/>
    </xf>
    <xf numFmtId="168" fontId="0" fillId="2" borderId="27" xfId="0" applyNumberFormat="1" applyFill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168" fontId="0" fillId="2" borderId="31" xfId="0" applyNumberForma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168" fontId="0" fillId="0" borderId="33" xfId="0" applyNumberForma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8" fontId="0" fillId="0" borderId="22" xfId="0" applyNumberForma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68" fontId="0" fillId="0" borderId="34" xfId="0" applyNumberFormat="1" applyBorder="1" applyAlignment="1" applyProtection="1">
      <alignment/>
      <protection/>
    </xf>
    <xf numFmtId="168" fontId="0" fillId="2" borderId="29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168" fontId="0" fillId="0" borderId="25" xfId="0" applyNumberFormat="1" applyBorder="1" applyAlignment="1" applyProtection="1">
      <alignment/>
      <protection/>
    </xf>
    <xf numFmtId="168" fontId="0" fillId="2" borderId="27" xfId="0" applyNumberFormat="1" applyFill="1" applyBorder="1" applyAlignment="1" applyProtection="1">
      <alignment/>
      <protection/>
    </xf>
    <xf numFmtId="168" fontId="0" fillId="2" borderId="18" xfId="0" applyNumberFormat="1" applyFill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1" fillId="0" borderId="36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4" fontId="0" fillId="0" borderId="5" xfId="0" applyNumberFormat="1" applyBorder="1" applyAlignment="1" applyProtection="1">
      <alignment/>
      <protection locked="0"/>
    </xf>
    <xf numFmtId="4" fontId="0" fillId="0" borderId="9" xfId="0" applyNumberForma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1" fontId="2" fillId="0" borderId="39" xfId="15" applyNumberFormat="1" applyFont="1" applyFill="1" applyBorder="1" applyAlignment="1" applyProtection="1">
      <alignment/>
      <protection/>
    </xf>
    <xf numFmtId="0" fontId="2" fillId="0" borderId="7" xfId="15" applyFont="1" applyBorder="1" applyAlignment="1" applyProtection="1">
      <alignment/>
      <protection/>
    </xf>
    <xf numFmtId="0" fontId="2" fillId="0" borderId="7" xfId="15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0" fillId="0" borderId="7" xfId="0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168" fontId="0" fillId="0" borderId="37" xfId="0" applyNumberFormat="1" applyBorder="1" applyAlignment="1" applyProtection="1">
      <alignment/>
      <protection/>
    </xf>
    <xf numFmtId="168" fontId="0" fillId="0" borderId="38" xfId="0" applyNumberFormat="1" applyBorder="1" applyAlignment="1" applyProtection="1">
      <alignment/>
      <protection/>
    </xf>
    <xf numFmtId="0" fontId="13" fillId="0" borderId="6" xfId="0" applyFon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1" fillId="2" borderId="41" xfId="0" applyFont="1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27.28125" style="1" customWidth="1"/>
    <col min="2" max="2" width="7.7109375" style="1" customWidth="1"/>
    <col min="3" max="3" width="6.00390625" style="1" customWidth="1"/>
    <col min="4" max="4" width="8.00390625" style="1" customWidth="1"/>
    <col min="5" max="5" width="5.00390625" style="1" customWidth="1"/>
    <col min="6" max="6" width="6.00390625" style="1" customWidth="1"/>
    <col min="7" max="7" width="8.28125" style="1" customWidth="1"/>
    <col min="8" max="8" width="7.8515625" style="1" customWidth="1"/>
    <col min="9" max="10" width="11.28125" style="1" customWidth="1"/>
    <col min="11" max="11" width="5.28125" style="1" hidden="1" customWidth="1"/>
    <col min="12" max="12" width="5.140625" style="1" hidden="1" customWidth="1"/>
    <col min="13" max="13" width="5.421875" style="1" hidden="1" customWidth="1"/>
    <col min="14" max="14" width="7.8515625" style="1" hidden="1" customWidth="1"/>
    <col min="15" max="15" width="6.140625" style="1" hidden="1" customWidth="1"/>
    <col min="16" max="16" width="0" style="1" hidden="1" customWidth="1"/>
    <col min="17" max="16384" width="11.421875" style="1" customWidth="1"/>
  </cols>
  <sheetData>
    <row r="1" spans="1:10" ht="27" thickBot="1">
      <c r="A1" s="100" t="s">
        <v>37</v>
      </c>
      <c r="B1" s="101"/>
      <c r="C1" s="101"/>
      <c r="D1" s="101"/>
      <c r="E1" s="101"/>
      <c r="F1" s="101"/>
      <c r="G1" s="101"/>
      <c r="H1" s="102"/>
      <c r="I1" s="102"/>
      <c r="J1" s="65"/>
    </row>
    <row r="2" spans="10:16" ht="13.5" thickBot="1">
      <c r="J2" s="23"/>
      <c r="K2" s="98" t="s">
        <v>10</v>
      </c>
      <c r="L2" s="99"/>
      <c r="M2" s="71" t="s">
        <v>7</v>
      </c>
      <c r="N2" s="72" t="s">
        <v>0</v>
      </c>
      <c r="O2" s="2" t="s">
        <v>27</v>
      </c>
      <c r="P2" s="3" t="s">
        <v>1</v>
      </c>
    </row>
    <row r="3" spans="1:16" ht="13.5" thickBot="1">
      <c r="A3" s="15" t="s">
        <v>3</v>
      </c>
      <c r="B3" s="16" t="s">
        <v>109</v>
      </c>
      <c r="C3" s="91" t="s">
        <v>2</v>
      </c>
      <c r="D3" s="16" t="s">
        <v>8</v>
      </c>
      <c r="E3" s="17" t="s">
        <v>1</v>
      </c>
      <c r="F3" s="16" t="s">
        <v>2</v>
      </c>
      <c r="G3" s="17" t="s">
        <v>9</v>
      </c>
      <c r="H3" s="16" t="s">
        <v>14</v>
      </c>
      <c r="I3" s="16" t="s">
        <v>15</v>
      </c>
      <c r="J3" s="70"/>
      <c r="K3" s="2">
        <v>400</v>
      </c>
      <c r="L3" s="73">
        <v>600</v>
      </c>
      <c r="M3" s="18" t="s">
        <v>5</v>
      </c>
      <c r="N3" s="74">
        <v>21</v>
      </c>
      <c r="O3" s="34" t="s">
        <v>5</v>
      </c>
      <c r="P3" s="6">
        <v>20</v>
      </c>
    </row>
    <row r="4" spans="1:17" ht="12.75">
      <c r="A4" s="4" t="s">
        <v>44</v>
      </c>
      <c r="B4" s="56" t="s">
        <v>17</v>
      </c>
      <c r="C4" s="53" t="s">
        <v>6</v>
      </c>
      <c r="D4" s="19">
        <f>IF(C4="",0,VLOOKUP(C4,$M$3:$N$6,2,))</f>
        <v>13</v>
      </c>
      <c r="E4" s="92" t="s">
        <v>17</v>
      </c>
      <c r="F4" s="18"/>
      <c r="G4" s="25">
        <f>IF(F4="",0,VLOOKUP(F4,$O$3:$P$4,2,))</f>
        <v>0</v>
      </c>
      <c r="H4" s="19">
        <f>D4+G4</f>
        <v>13</v>
      </c>
      <c r="I4" s="95">
        <f>IF(AND($K$3&lt;$H$27+$H$54,$L$3&gt;$H$27+$H$54),(D4*$K$4+G4*$K$5),0)+IF($H$27+$H$54&gt;$L$3,(D4*$L$4+G4*$L$5),0)+IF($H$27+$H$54&lt;400,H4,0)</f>
        <v>13</v>
      </c>
      <c r="J4" s="69"/>
      <c r="K4" s="5">
        <v>0.9</v>
      </c>
      <c r="L4" s="77">
        <v>0.85</v>
      </c>
      <c r="M4" s="8" t="s">
        <v>4</v>
      </c>
      <c r="N4" s="75">
        <v>17</v>
      </c>
      <c r="O4" s="34" t="s">
        <v>6</v>
      </c>
      <c r="P4" s="6">
        <v>10</v>
      </c>
      <c r="Q4" s="9"/>
    </row>
    <row r="5" spans="1:17" ht="13.5" thickBot="1">
      <c r="A5" s="7" t="s">
        <v>66</v>
      </c>
      <c r="B5" s="57" t="s">
        <v>17</v>
      </c>
      <c r="C5" s="34" t="s">
        <v>4</v>
      </c>
      <c r="D5" s="14">
        <f aca="true" t="shared" si="0" ref="D5:D26">IF(C5="",0,VLOOKUP(C5,$M$3:$N$6,2,))</f>
        <v>17</v>
      </c>
      <c r="E5" s="93" t="s">
        <v>17</v>
      </c>
      <c r="F5" s="8" t="s">
        <v>6</v>
      </c>
      <c r="G5" s="26">
        <f aca="true" t="shared" si="1" ref="G5:G26">IF(F5="",0,VLOOKUP(F5,$O$3:$P$4,2,))</f>
        <v>10</v>
      </c>
      <c r="H5" s="14">
        <f aca="true" t="shared" si="2" ref="H5:H26">D5+G5</f>
        <v>27</v>
      </c>
      <c r="I5" s="13">
        <f aca="true" t="shared" si="3" ref="I5:I26">IF(AND($K$3&lt;$H$27+$H$54,$L$3&gt;$H$27+$H$54),(D5*$K$4+G5*$K$5),0)+IF($H$27+$H$54&gt;$L$3,(D5*$L$4+G5*$L$5),0)+IF($H$27+$H$54&lt;400,H5,0)</f>
        <v>27</v>
      </c>
      <c r="J5" s="69"/>
      <c r="K5" s="10">
        <v>0.95</v>
      </c>
      <c r="L5" s="78">
        <v>0.9</v>
      </c>
      <c r="M5" s="8" t="s">
        <v>6</v>
      </c>
      <c r="N5" s="75">
        <v>13</v>
      </c>
      <c r="O5" s="54"/>
      <c r="P5" s="11"/>
      <c r="Q5" s="9"/>
    </row>
    <row r="6" spans="1:14" ht="13.5" thickBot="1">
      <c r="A6" s="7" t="s">
        <v>77</v>
      </c>
      <c r="B6" s="57" t="s">
        <v>17</v>
      </c>
      <c r="C6" s="34" t="s">
        <v>6</v>
      </c>
      <c r="D6" s="14">
        <f t="shared" si="0"/>
        <v>13</v>
      </c>
      <c r="E6" s="93" t="s">
        <v>17</v>
      </c>
      <c r="F6" s="8" t="s">
        <v>6</v>
      </c>
      <c r="G6" s="26">
        <f t="shared" si="1"/>
        <v>10</v>
      </c>
      <c r="H6" s="14">
        <f t="shared" si="2"/>
        <v>23</v>
      </c>
      <c r="I6" s="13">
        <f t="shared" si="3"/>
        <v>23</v>
      </c>
      <c r="J6" s="69"/>
      <c r="M6" s="59" t="s">
        <v>28</v>
      </c>
      <c r="N6" s="76">
        <v>15</v>
      </c>
    </row>
    <row r="7" spans="1:18" ht="12.75">
      <c r="A7" s="7" t="s">
        <v>78</v>
      </c>
      <c r="B7" s="57" t="s">
        <v>17</v>
      </c>
      <c r="C7" s="34" t="s">
        <v>6</v>
      </c>
      <c r="D7" s="14">
        <f t="shared" si="0"/>
        <v>13</v>
      </c>
      <c r="E7" s="93" t="s">
        <v>17</v>
      </c>
      <c r="F7" s="8" t="s">
        <v>6</v>
      </c>
      <c r="G7" s="26">
        <f t="shared" si="1"/>
        <v>10</v>
      </c>
      <c r="H7" s="14">
        <f t="shared" si="2"/>
        <v>23</v>
      </c>
      <c r="I7" s="13">
        <f t="shared" si="3"/>
        <v>23</v>
      </c>
      <c r="J7" s="69"/>
      <c r="R7" s="79"/>
    </row>
    <row r="8" spans="1:18" ht="12.75">
      <c r="A8" s="7" t="s">
        <v>116</v>
      </c>
      <c r="B8" s="57" t="s">
        <v>17</v>
      </c>
      <c r="C8" s="34" t="s">
        <v>6</v>
      </c>
      <c r="D8" s="14">
        <f t="shared" si="0"/>
        <v>13</v>
      </c>
      <c r="E8" s="93" t="s">
        <v>17</v>
      </c>
      <c r="F8" s="8" t="s">
        <v>6</v>
      </c>
      <c r="G8" s="26">
        <f t="shared" si="1"/>
        <v>10</v>
      </c>
      <c r="H8" s="14">
        <f t="shared" si="2"/>
        <v>23</v>
      </c>
      <c r="I8" s="13">
        <f t="shared" si="3"/>
        <v>23</v>
      </c>
      <c r="J8" s="69"/>
      <c r="R8" s="79"/>
    </row>
    <row r="9" spans="1:18" ht="12.75">
      <c r="A9" s="7" t="s">
        <v>136</v>
      </c>
      <c r="B9" s="57" t="s">
        <v>17</v>
      </c>
      <c r="C9" s="34"/>
      <c r="D9" s="14">
        <f t="shared" si="0"/>
        <v>0</v>
      </c>
      <c r="E9" s="93" t="s">
        <v>17</v>
      </c>
      <c r="F9" s="8" t="s">
        <v>6</v>
      </c>
      <c r="G9" s="26">
        <f t="shared" si="1"/>
        <v>10</v>
      </c>
      <c r="H9" s="14">
        <f t="shared" si="2"/>
        <v>10</v>
      </c>
      <c r="I9" s="13">
        <f t="shared" si="3"/>
        <v>10</v>
      </c>
      <c r="J9" s="69"/>
      <c r="R9" s="79"/>
    </row>
    <row r="10" spans="1:18" ht="12.75">
      <c r="A10" s="7" t="s">
        <v>157</v>
      </c>
      <c r="B10" s="57" t="s">
        <v>17</v>
      </c>
      <c r="C10" s="34" t="s">
        <v>6</v>
      </c>
      <c r="D10" s="14">
        <f t="shared" si="0"/>
        <v>13</v>
      </c>
      <c r="E10" s="93" t="s">
        <v>17</v>
      </c>
      <c r="F10" s="8"/>
      <c r="G10" s="26">
        <f t="shared" si="1"/>
        <v>0</v>
      </c>
      <c r="H10" s="14">
        <f t="shared" si="2"/>
        <v>13</v>
      </c>
      <c r="I10" s="13">
        <f t="shared" si="3"/>
        <v>13</v>
      </c>
      <c r="J10" s="69"/>
      <c r="R10" s="79"/>
    </row>
    <row r="11" spans="1:18" ht="12.75">
      <c r="A11" s="7"/>
      <c r="B11" s="57" t="s">
        <v>17</v>
      </c>
      <c r="C11" s="34"/>
      <c r="D11" s="14">
        <f t="shared" si="0"/>
        <v>0</v>
      </c>
      <c r="E11" s="93" t="s">
        <v>17</v>
      </c>
      <c r="F11" s="8"/>
      <c r="G11" s="26">
        <f t="shared" si="1"/>
        <v>0</v>
      </c>
      <c r="H11" s="14">
        <f t="shared" si="2"/>
        <v>0</v>
      </c>
      <c r="I11" s="13">
        <f t="shared" si="3"/>
        <v>0</v>
      </c>
      <c r="J11" s="69"/>
      <c r="R11" s="79"/>
    </row>
    <row r="12" spans="1:18" ht="12.75">
      <c r="A12" s="7"/>
      <c r="B12" s="57" t="s">
        <v>17</v>
      </c>
      <c r="C12" s="34"/>
      <c r="D12" s="14">
        <f t="shared" si="0"/>
        <v>0</v>
      </c>
      <c r="E12" s="93" t="s">
        <v>17</v>
      </c>
      <c r="F12" s="8"/>
      <c r="G12" s="26">
        <f t="shared" si="1"/>
        <v>0</v>
      </c>
      <c r="H12" s="14">
        <f t="shared" si="2"/>
        <v>0</v>
      </c>
      <c r="I12" s="13">
        <f t="shared" si="3"/>
        <v>0</v>
      </c>
      <c r="J12" s="69"/>
      <c r="R12" s="79"/>
    </row>
    <row r="13" spans="1:10" ht="12.75">
      <c r="A13" s="7"/>
      <c r="B13" s="57" t="s">
        <v>17</v>
      </c>
      <c r="C13" s="34"/>
      <c r="D13" s="14">
        <f t="shared" si="0"/>
        <v>0</v>
      </c>
      <c r="E13" s="93" t="s">
        <v>17</v>
      </c>
      <c r="F13" s="8"/>
      <c r="G13" s="26">
        <f t="shared" si="1"/>
        <v>0</v>
      </c>
      <c r="H13" s="14">
        <f t="shared" si="2"/>
        <v>0</v>
      </c>
      <c r="I13" s="13">
        <f t="shared" si="3"/>
        <v>0</v>
      </c>
      <c r="J13" s="69"/>
    </row>
    <row r="14" spans="1:10" ht="12.75">
      <c r="A14" s="7"/>
      <c r="B14" s="57" t="s">
        <v>17</v>
      </c>
      <c r="C14" s="34"/>
      <c r="D14" s="14">
        <f t="shared" si="0"/>
        <v>0</v>
      </c>
      <c r="E14" s="93" t="s">
        <v>17</v>
      </c>
      <c r="F14" s="8"/>
      <c r="G14" s="26">
        <f t="shared" si="1"/>
        <v>0</v>
      </c>
      <c r="H14" s="14">
        <f t="shared" si="2"/>
        <v>0</v>
      </c>
      <c r="I14" s="13">
        <f t="shared" si="3"/>
        <v>0</v>
      </c>
      <c r="J14" s="69"/>
    </row>
    <row r="15" spans="1:10" ht="12.75">
      <c r="A15" s="7"/>
      <c r="B15" s="57" t="s">
        <v>17</v>
      </c>
      <c r="C15" s="34"/>
      <c r="D15" s="14">
        <f t="shared" si="0"/>
        <v>0</v>
      </c>
      <c r="E15" s="93" t="s">
        <v>17</v>
      </c>
      <c r="F15" s="8"/>
      <c r="G15" s="26">
        <f t="shared" si="1"/>
        <v>0</v>
      </c>
      <c r="H15" s="14">
        <f t="shared" si="2"/>
        <v>0</v>
      </c>
      <c r="I15" s="13">
        <f t="shared" si="3"/>
        <v>0</v>
      </c>
      <c r="J15" s="69"/>
    </row>
    <row r="16" spans="1:10" ht="12.75">
      <c r="A16" s="7"/>
      <c r="B16" s="57" t="s">
        <v>17</v>
      </c>
      <c r="C16" s="34"/>
      <c r="D16" s="14">
        <f t="shared" si="0"/>
        <v>0</v>
      </c>
      <c r="E16" s="93" t="s">
        <v>17</v>
      </c>
      <c r="F16" s="8"/>
      <c r="G16" s="26">
        <f t="shared" si="1"/>
        <v>0</v>
      </c>
      <c r="H16" s="14">
        <f t="shared" si="2"/>
        <v>0</v>
      </c>
      <c r="I16" s="13">
        <f t="shared" si="3"/>
        <v>0</v>
      </c>
      <c r="J16" s="69"/>
    </row>
    <row r="17" spans="1:10" ht="12.75">
      <c r="A17" s="7"/>
      <c r="B17" s="57" t="s">
        <v>17</v>
      </c>
      <c r="C17" s="34"/>
      <c r="D17" s="14">
        <f t="shared" si="0"/>
        <v>0</v>
      </c>
      <c r="E17" s="93" t="s">
        <v>17</v>
      </c>
      <c r="F17" s="8"/>
      <c r="G17" s="26">
        <f t="shared" si="1"/>
        <v>0</v>
      </c>
      <c r="H17" s="14">
        <f t="shared" si="2"/>
        <v>0</v>
      </c>
      <c r="I17" s="13">
        <f t="shared" si="3"/>
        <v>0</v>
      </c>
      <c r="J17" s="69"/>
    </row>
    <row r="18" spans="1:10" ht="12.75">
      <c r="A18" s="7"/>
      <c r="B18" s="57" t="s">
        <v>17</v>
      </c>
      <c r="C18" s="34"/>
      <c r="D18" s="14">
        <f t="shared" si="0"/>
        <v>0</v>
      </c>
      <c r="E18" s="93" t="s">
        <v>17</v>
      </c>
      <c r="F18" s="8"/>
      <c r="G18" s="26">
        <f t="shared" si="1"/>
        <v>0</v>
      </c>
      <c r="H18" s="14">
        <f t="shared" si="2"/>
        <v>0</v>
      </c>
      <c r="I18" s="13">
        <f t="shared" si="3"/>
        <v>0</v>
      </c>
      <c r="J18" s="69"/>
    </row>
    <row r="19" spans="1:10" ht="12.75">
      <c r="A19" s="7"/>
      <c r="B19" s="57" t="s">
        <v>17</v>
      </c>
      <c r="C19" s="34"/>
      <c r="D19" s="14">
        <f t="shared" si="0"/>
        <v>0</v>
      </c>
      <c r="E19" s="93" t="s">
        <v>17</v>
      </c>
      <c r="F19" s="8"/>
      <c r="G19" s="26">
        <f t="shared" si="1"/>
        <v>0</v>
      </c>
      <c r="H19" s="14">
        <f t="shared" si="2"/>
        <v>0</v>
      </c>
      <c r="I19" s="13">
        <f t="shared" si="3"/>
        <v>0</v>
      </c>
      <c r="J19" s="69"/>
    </row>
    <row r="20" spans="1:10" ht="12.75">
      <c r="A20" s="7"/>
      <c r="B20" s="57" t="s">
        <v>17</v>
      </c>
      <c r="C20" s="34"/>
      <c r="D20" s="14">
        <f t="shared" si="0"/>
        <v>0</v>
      </c>
      <c r="E20" s="93" t="s">
        <v>17</v>
      </c>
      <c r="F20" s="8"/>
      <c r="G20" s="26">
        <f t="shared" si="1"/>
        <v>0</v>
      </c>
      <c r="H20" s="14">
        <f t="shared" si="2"/>
        <v>0</v>
      </c>
      <c r="I20" s="13">
        <f t="shared" si="3"/>
        <v>0</v>
      </c>
      <c r="J20" s="69"/>
    </row>
    <row r="21" spans="1:10" ht="12.75">
      <c r="A21" s="7"/>
      <c r="B21" s="57" t="s">
        <v>17</v>
      </c>
      <c r="C21" s="34"/>
      <c r="D21" s="14">
        <f t="shared" si="0"/>
        <v>0</v>
      </c>
      <c r="E21" s="93" t="s">
        <v>17</v>
      </c>
      <c r="F21" s="8"/>
      <c r="G21" s="26">
        <f t="shared" si="1"/>
        <v>0</v>
      </c>
      <c r="H21" s="14">
        <f t="shared" si="2"/>
        <v>0</v>
      </c>
      <c r="I21" s="13">
        <f t="shared" si="3"/>
        <v>0</v>
      </c>
      <c r="J21" s="69"/>
    </row>
    <row r="22" spans="1:10" ht="12.75">
      <c r="A22" s="7"/>
      <c r="B22" s="57" t="s">
        <v>17</v>
      </c>
      <c r="C22" s="34"/>
      <c r="D22" s="14">
        <f t="shared" si="0"/>
        <v>0</v>
      </c>
      <c r="E22" s="93" t="s">
        <v>17</v>
      </c>
      <c r="F22" s="8"/>
      <c r="G22" s="26">
        <f t="shared" si="1"/>
        <v>0</v>
      </c>
      <c r="H22" s="14">
        <f t="shared" si="2"/>
        <v>0</v>
      </c>
      <c r="I22" s="13">
        <f t="shared" si="3"/>
        <v>0</v>
      </c>
      <c r="J22" s="69"/>
    </row>
    <row r="23" spans="1:10" ht="12.75">
      <c r="A23" s="7"/>
      <c r="B23" s="57" t="s">
        <v>17</v>
      </c>
      <c r="C23" s="34"/>
      <c r="D23" s="14">
        <f t="shared" si="0"/>
        <v>0</v>
      </c>
      <c r="E23" s="93" t="s">
        <v>17</v>
      </c>
      <c r="F23" s="8"/>
      <c r="G23" s="26">
        <f t="shared" si="1"/>
        <v>0</v>
      </c>
      <c r="H23" s="14">
        <f t="shared" si="2"/>
        <v>0</v>
      </c>
      <c r="I23" s="13">
        <f t="shared" si="3"/>
        <v>0</v>
      </c>
      <c r="J23" s="69"/>
    </row>
    <row r="24" spans="1:10" ht="12.75">
      <c r="A24" s="7"/>
      <c r="B24" s="57" t="s">
        <v>17</v>
      </c>
      <c r="C24" s="34"/>
      <c r="D24" s="14">
        <f t="shared" si="0"/>
        <v>0</v>
      </c>
      <c r="E24" s="93" t="s">
        <v>17</v>
      </c>
      <c r="F24" s="8"/>
      <c r="G24" s="26">
        <f t="shared" si="1"/>
        <v>0</v>
      </c>
      <c r="H24" s="14">
        <f t="shared" si="2"/>
        <v>0</v>
      </c>
      <c r="I24" s="13">
        <f t="shared" si="3"/>
        <v>0</v>
      </c>
      <c r="J24" s="69"/>
    </row>
    <row r="25" spans="1:10" ht="12.75">
      <c r="A25" s="7"/>
      <c r="B25" s="57" t="s">
        <v>17</v>
      </c>
      <c r="C25" s="34"/>
      <c r="D25" s="14">
        <f t="shared" si="0"/>
        <v>0</v>
      </c>
      <c r="E25" s="93" t="s">
        <v>17</v>
      </c>
      <c r="F25" s="8"/>
      <c r="G25" s="26">
        <f t="shared" si="1"/>
        <v>0</v>
      </c>
      <c r="H25" s="14">
        <f t="shared" si="2"/>
        <v>0</v>
      </c>
      <c r="I25" s="13">
        <f t="shared" si="3"/>
        <v>0</v>
      </c>
      <c r="J25" s="69"/>
    </row>
    <row r="26" spans="1:10" ht="13.5" thickBot="1">
      <c r="A26" s="52"/>
      <c r="B26" s="58" t="s">
        <v>17</v>
      </c>
      <c r="C26" s="54"/>
      <c r="D26" s="24">
        <f t="shared" si="0"/>
        <v>0</v>
      </c>
      <c r="E26" s="94" t="s">
        <v>17</v>
      </c>
      <c r="F26" s="59"/>
      <c r="G26" s="55">
        <f t="shared" si="1"/>
        <v>0</v>
      </c>
      <c r="H26" s="24">
        <f t="shared" si="2"/>
        <v>0</v>
      </c>
      <c r="I26" s="96">
        <f t="shared" si="3"/>
        <v>0</v>
      </c>
      <c r="J26" s="69"/>
    </row>
    <row r="27" spans="1:17" ht="13.5" thickBot="1">
      <c r="A27" s="48" t="s">
        <v>11</v>
      </c>
      <c r="B27" s="48"/>
      <c r="C27" s="49"/>
      <c r="D27" s="27">
        <f>SUM(D4:D26)</f>
        <v>82</v>
      </c>
      <c r="E27" s="50"/>
      <c r="F27" s="49"/>
      <c r="G27" s="32">
        <f>SUM(G4:G26)</f>
        <v>50</v>
      </c>
      <c r="H27" s="51">
        <f>SUM(H4:H26)</f>
        <v>132</v>
      </c>
      <c r="I27" s="27">
        <f>SUM(I4:I26)</f>
        <v>132</v>
      </c>
      <c r="J27" s="60"/>
      <c r="Q27" s="60">
        <f>I27+I54</f>
        <v>320.4</v>
      </c>
    </row>
    <row r="28" ht="7.5" customHeight="1"/>
    <row r="29" ht="13.5" thickBot="1">
      <c r="A29" s="12" t="s">
        <v>12</v>
      </c>
    </row>
    <row r="30" spans="1:8" ht="12.75">
      <c r="A30" s="12" t="s">
        <v>13</v>
      </c>
      <c r="C30" s="106" t="s">
        <v>19</v>
      </c>
      <c r="D30" s="107"/>
      <c r="E30" s="107"/>
      <c r="F30" s="107"/>
      <c r="G30" s="107"/>
      <c r="H30" s="108"/>
    </row>
    <row r="31" spans="1:8" ht="12.75">
      <c r="A31" s="12" t="s">
        <v>16</v>
      </c>
      <c r="C31" s="109"/>
      <c r="D31" s="110"/>
      <c r="E31" s="110"/>
      <c r="F31" s="110"/>
      <c r="G31" s="110"/>
      <c r="H31" s="111"/>
    </row>
    <row r="32" spans="1:17" ht="13.5" thickBot="1">
      <c r="A32" s="12" t="s">
        <v>114</v>
      </c>
      <c r="C32" s="112"/>
      <c r="D32" s="113"/>
      <c r="E32" s="113"/>
      <c r="F32" s="113"/>
      <c r="G32" s="113"/>
      <c r="H32" s="114"/>
      <c r="Q32" s="60"/>
    </row>
    <row r="33" ht="9.75" customHeight="1" thickBot="1">
      <c r="J33" s="70"/>
    </row>
    <row r="34" spans="1:10" ht="13.5" thickBot="1">
      <c r="A34" s="44" t="s">
        <v>29</v>
      </c>
      <c r="B34" s="103" t="s">
        <v>109</v>
      </c>
      <c r="C34" s="99"/>
      <c r="D34" s="41" t="s">
        <v>8</v>
      </c>
      <c r="E34" s="103" t="s">
        <v>1</v>
      </c>
      <c r="F34" s="99"/>
      <c r="G34" s="41" t="s">
        <v>9</v>
      </c>
      <c r="H34" s="42" t="s">
        <v>14</v>
      </c>
      <c r="I34" s="43" t="s">
        <v>15</v>
      </c>
      <c r="J34" s="69"/>
    </row>
    <row r="35" spans="1:17" ht="12.75">
      <c r="A35" s="84" t="str">
        <f>IF(Hoja2!B2="","",Hoja2!B2)</f>
        <v>Trini Huélamo Valero</v>
      </c>
      <c r="B35" s="115" t="s">
        <v>110</v>
      </c>
      <c r="C35" s="116"/>
      <c r="D35" s="28">
        <f>Hoja2!B$30</f>
        <v>1.1</v>
      </c>
      <c r="E35" s="115" t="s">
        <v>20</v>
      </c>
      <c r="F35" s="116"/>
      <c r="G35" s="28">
        <f>Hoja2!D$30</f>
        <v>9.05</v>
      </c>
      <c r="H35" s="30">
        <f>D35+G35</f>
        <v>10.15</v>
      </c>
      <c r="I35" s="28">
        <f aca="true" t="shared" si="4" ref="I35:I53">IF(AND($K$3&lt;$H$27+$H$54,$L$3&gt;$H$27+$H$54),(D35*$K$4+G35*$K$5),0)+IF($H$27+$H$54&gt;$L$3,(D35*$L$4+G35*$L$5),0)+IF($H$27+$H$54&lt;400,H35,0)</f>
        <v>10.15</v>
      </c>
      <c r="J35" s="69"/>
      <c r="Q35" s="60"/>
    </row>
    <row r="36" spans="1:16" ht="12.75">
      <c r="A36" s="84" t="str">
        <f>IF(Hoja3!B2="","",Hoja3!B2)</f>
        <v>María García</v>
      </c>
      <c r="B36" s="104" t="s">
        <v>110</v>
      </c>
      <c r="C36" s="105"/>
      <c r="D36" s="28">
        <f>Hoja3!B$30</f>
        <v>17.7</v>
      </c>
      <c r="E36" s="104" t="s">
        <v>20</v>
      </c>
      <c r="F36" s="105"/>
      <c r="G36" s="28">
        <f>Hoja3!D$30</f>
        <v>9</v>
      </c>
      <c r="H36" s="31">
        <f>D36+G36</f>
        <v>26.7</v>
      </c>
      <c r="I36" s="14">
        <f t="shared" si="4"/>
        <v>26.7</v>
      </c>
      <c r="J36" s="69"/>
      <c r="P36" s="60"/>
    </row>
    <row r="37" spans="1:10" ht="12.75">
      <c r="A37" s="85" t="str">
        <f>IF(Hoja4!B2="","",Hoja4!B2)</f>
        <v>Ana de la Hoz</v>
      </c>
      <c r="B37" s="104" t="s">
        <v>110</v>
      </c>
      <c r="C37" s="105"/>
      <c r="D37" s="28">
        <f>Hoja4!B$30</f>
        <v>12.399999999999999</v>
      </c>
      <c r="E37" s="104" t="s">
        <v>20</v>
      </c>
      <c r="F37" s="105"/>
      <c r="G37" s="28">
        <f>Hoja4!D$30</f>
        <v>2.4000000000000004</v>
      </c>
      <c r="H37" s="31">
        <f aca="true" t="shared" si="5" ref="H37:H51">D37+G37</f>
        <v>14.799999999999999</v>
      </c>
      <c r="I37" s="14">
        <f t="shared" si="4"/>
        <v>14.799999999999999</v>
      </c>
      <c r="J37" s="69"/>
    </row>
    <row r="38" spans="1:10" ht="12.75">
      <c r="A38" s="85" t="str">
        <f>IF(Hoja5!B2="","",Hoja5!B2)</f>
        <v>Susana Zapata López  ??</v>
      </c>
      <c r="B38" s="104" t="s">
        <v>110</v>
      </c>
      <c r="C38" s="105"/>
      <c r="D38" s="28">
        <f>Hoja5!B$30</f>
        <v>6.6</v>
      </c>
      <c r="E38" s="104" t="s">
        <v>20</v>
      </c>
      <c r="F38" s="105"/>
      <c r="G38" s="28">
        <f>Hoja5!D$30</f>
        <v>7.300000000000001</v>
      </c>
      <c r="H38" s="31">
        <f t="shared" si="5"/>
        <v>13.9</v>
      </c>
      <c r="I38" s="14">
        <f t="shared" si="4"/>
        <v>13.9</v>
      </c>
      <c r="J38" s="69"/>
    </row>
    <row r="39" spans="1:10" ht="12.75">
      <c r="A39" s="85" t="str">
        <f>IF(Hoja6!B2="","",Hoja6!B2)</f>
        <v>Susana Vega</v>
      </c>
      <c r="B39" s="104" t="s">
        <v>110</v>
      </c>
      <c r="C39" s="105"/>
      <c r="D39" s="28">
        <f>Hoja6!B$30</f>
        <v>13.799999999999999</v>
      </c>
      <c r="E39" s="104" t="s">
        <v>20</v>
      </c>
      <c r="F39" s="105"/>
      <c r="G39" s="28">
        <f>Hoja6!D$30</f>
        <v>0</v>
      </c>
      <c r="H39" s="31">
        <f t="shared" si="5"/>
        <v>13.799999999999999</v>
      </c>
      <c r="I39" s="14">
        <f t="shared" si="4"/>
        <v>13.799999999999999</v>
      </c>
      <c r="J39" s="69"/>
    </row>
    <row r="40" spans="1:10" ht="12.75">
      <c r="A40" s="85" t="str">
        <f>IF(Hoja7!B2="","",Hoja7!B2)</f>
        <v>Erena Malla López</v>
      </c>
      <c r="B40" s="104" t="s">
        <v>110</v>
      </c>
      <c r="C40" s="105"/>
      <c r="D40" s="28">
        <f>Hoja7!B$30</f>
        <v>11</v>
      </c>
      <c r="E40" s="104" t="s">
        <v>20</v>
      </c>
      <c r="F40" s="105"/>
      <c r="G40" s="28">
        <f>Hoja7!D$30</f>
        <v>8</v>
      </c>
      <c r="H40" s="31">
        <f t="shared" si="5"/>
        <v>19</v>
      </c>
      <c r="I40" s="14">
        <f t="shared" si="4"/>
        <v>19</v>
      </c>
      <c r="J40" s="69"/>
    </row>
    <row r="41" spans="1:10" ht="12.75">
      <c r="A41" s="85" t="str">
        <f>IF(Hoja8!B2="","",Hoja8!B2)</f>
        <v>Marifé Marchante</v>
      </c>
      <c r="B41" s="104" t="s">
        <v>110</v>
      </c>
      <c r="C41" s="105"/>
      <c r="D41" s="28">
        <f>Hoja8!B$30</f>
        <v>6.5</v>
      </c>
      <c r="E41" s="104" t="s">
        <v>20</v>
      </c>
      <c r="F41" s="105"/>
      <c r="G41" s="28">
        <f>Hoja8!D$30</f>
        <v>3.6</v>
      </c>
      <c r="H41" s="31">
        <f t="shared" si="5"/>
        <v>10.1</v>
      </c>
      <c r="I41" s="14">
        <f t="shared" si="4"/>
        <v>10.1</v>
      </c>
      <c r="J41" s="69"/>
    </row>
    <row r="42" spans="1:10" ht="12.75">
      <c r="A42" s="85" t="str">
        <f>IF(Hoja9!B2="","",Hoja9!B2)</f>
        <v>Alberto González Duro</v>
      </c>
      <c r="B42" s="104" t="s">
        <v>110</v>
      </c>
      <c r="C42" s="105"/>
      <c r="D42" s="28">
        <f>Hoja9!B$30</f>
        <v>2.2</v>
      </c>
      <c r="E42" s="104" t="s">
        <v>20</v>
      </c>
      <c r="F42" s="105"/>
      <c r="G42" s="28">
        <f>Hoja9!D$30</f>
        <v>6.3500000000000005</v>
      </c>
      <c r="H42" s="31">
        <f t="shared" si="5"/>
        <v>8.55</v>
      </c>
      <c r="I42" s="14">
        <f t="shared" si="4"/>
        <v>8.55</v>
      </c>
      <c r="J42" s="69"/>
    </row>
    <row r="43" spans="1:17" ht="12.75">
      <c r="A43" s="85" t="str">
        <f>IF(Hoja10!B2="","",Hoja10!B2)</f>
        <v>Montserrat Pintado Rodriguez</v>
      </c>
      <c r="B43" s="104" t="s">
        <v>110</v>
      </c>
      <c r="C43" s="105"/>
      <c r="D43" s="28">
        <f>Hoja10!B$30</f>
        <v>7.5</v>
      </c>
      <c r="E43" s="104" t="s">
        <v>20</v>
      </c>
      <c r="F43" s="105"/>
      <c r="G43" s="28">
        <f>Hoja10!D$30</f>
        <v>3.3</v>
      </c>
      <c r="H43" s="31">
        <f t="shared" si="5"/>
        <v>10.8</v>
      </c>
      <c r="I43" s="14">
        <f t="shared" si="4"/>
        <v>10.8</v>
      </c>
      <c r="J43" s="69"/>
      <c r="Q43" s="60"/>
    </row>
    <row r="44" spans="1:10" ht="12.75">
      <c r="A44" s="86" t="str">
        <f>IF(Hoja11!B2="","",Hoja11!B2)</f>
        <v>Amelia Igualada</v>
      </c>
      <c r="B44" s="104" t="s">
        <v>110</v>
      </c>
      <c r="C44" s="105"/>
      <c r="D44" s="28">
        <f>Hoja11!B$30</f>
        <v>5.6</v>
      </c>
      <c r="E44" s="104" t="s">
        <v>20</v>
      </c>
      <c r="F44" s="105"/>
      <c r="G44" s="28">
        <f>Hoja11!D$30</f>
        <v>4.4</v>
      </c>
      <c r="H44" s="31">
        <f t="shared" si="5"/>
        <v>10</v>
      </c>
      <c r="I44" s="14">
        <f t="shared" si="4"/>
        <v>10</v>
      </c>
      <c r="J44" s="69"/>
    </row>
    <row r="45" spans="1:10" ht="12.75">
      <c r="A45" s="86" t="str">
        <f>IF(Hoja12!B2="","",Hoja12!B2)</f>
        <v>Laura Segarra</v>
      </c>
      <c r="B45" s="104" t="s">
        <v>110</v>
      </c>
      <c r="C45" s="105"/>
      <c r="D45" s="61">
        <f>Hoja12!B$30</f>
        <v>7.499999999999999</v>
      </c>
      <c r="E45" s="104" t="s">
        <v>20</v>
      </c>
      <c r="F45" s="105"/>
      <c r="G45" s="61">
        <f>Hoja12!D$30</f>
        <v>1.5</v>
      </c>
      <c r="H45" s="31">
        <f t="shared" si="5"/>
        <v>9</v>
      </c>
      <c r="I45" s="14">
        <f t="shared" si="4"/>
        <v>9</v>
      </c>
      <c r="J45" s="69"/>
    </row>
    <row r="46" spans="1:10" ht="12.75">
      <c r="A46" s="86" t="str">
        <f>IF(Hoja13!B2="","",Hoja13!B2)</f>
        <v>José Miguel Perez</v>
      </c>
      <c r="B46" s="104" t="s">
        <v>110</v>
      </c>
      <c r="C46" s="105"/>
      <c r="D46" s="61">
        <f>Hoja13!B$30</f>
        <v>13.05</v>
      </c>
      <c r="E46" s="104" t="s">
        <v>20</v>
      </c>
      <c r="F46" s="105"/>
      <c r="G46" s="61">
        <f>Hoja13!D$30</f>
        <v>9.15</v>
      </c>
      <c r="H46" s="31">
        <f t="shared" si="5"/>
        <v>22.200000000000003</v>
      </c>
      <c r="I46" s="14">
        <f t="shared" si="4"/>
        <v>22.200000000000003</v>
      </c>
      <c r="J46" s="69"/>
    </row>
    <row r="47" spans="1:10" ht="12.75">
      <c r="A47" s="86" t="str">
        <f>IF(Hoja14!B2="","",Hoja14!B2)</f>
        <v>Nuria Chacón</v>
      </c>
      <c r="B47" s="104" t="s">
        <v>110</v>
      </c>
      <c r="C47" s="105"/>
      <c r="D47" s="61">
        <f>Hoja14!B$30</f>
        <v>7.8</v>
      </c>
      <c r="E47" s="104" t="s">
        <v>20</v>
      </c>
      <c r="F47" s="105"/>
      <c r="G47" s="61">
        <f>Hoja14!D$30</f>
        <v>6.8</v>
      </c>
      <c r="H47" s="31">
        <f t="shared" si="5"/>
        <v>14.6</v>
      </c>
      <c r="I47" s="14">
        <f t="shared" si="4"/>
        <v>14.6</v>
      </c>
      <c r="J47" s="69"/>
    </row>
    <row r="48" spans="1:10" ht="12.75">
      <c r="A48" s="86" t="str">
        <f>IF(Hoja15!B2="","",Hoja15!B2)</f>
        <v>Leonardo Poyatos Calle</v>
      </c>
      <c r="B48" s="104" t="s">
        <v>110</v>
      </c>
      <c r="C48" s="105"/>
      <c r="D48" s="61">
        <f>Hoja15!B$30</f>
        <v>0</v>
      </c>
      <c r="E48" s="104" t="s">
        <v>20</v>
      </c>
      <c r="F48" s="105"/>
      <c r="G48" s="61">
        <f>Hoja15!D$30</f>
        <v>4.8</v>
      </c>
      <c r="H48" s="31">
        <f t="shared" si="5"/>
        <v>4.8</v>
      </c>
      <c r="I48" s="14">
        <f t="shared" si="4"/>
        <v>4.8</v>
      </c>
      <c r="J48" s="69"/>
    </row>
    <row r="49" spans="1:10" ht="12.75">
      <c r="A49" s="86">
        <f>IF(Hoja16!B2="","",Hoja16!B2)</f>
      </c>
      <c r="B49" s="104" t="s">
        <v>110</v>
      </c>
      <c r="C49" s="105"/>
      <c r="D49" s="61">
        <f>Hoja16!B$30</f>
        <v>0</v>
      </c>
      <c r="E49" s="104" t="s">
        <v>20</v>
      </c>
      <c r="F49" s="105"/>
      <c r="G49" s="61">
        <f>Hoja16!D$30</f>
        <v>0</v>
      </c>
      <c r="H49" s="31">
        <f t="shared" si="5"/>
        <v>0</v>
      </c>
      <c r="I49" s="14">
        <f t="shared" si="4"/>
        <v>0</v>
      </c>
      <c r="J49" s="69"/>
    </row>
    <row r="50" spans="1:10" ht="12.75">
      <c r="A50" s="86">
        <f>IF(Hoja17!B2="","",Hoja17!B2)</f>
      </c>
      <c r="B50" s="104" t="s">
        <v>110</v>
      </c>
      <c r="C50" s="105"/>
      <c r="D50" s="61">
        <f>Hoja17!B$30</f>
        <v>0</v>
      </c>
      <c r="E50" s="104" t="s">
        <v>20</v>
      </c>
      <c r="F50" s="105"/>
      <c r="G50" s="61">
        <f>Hoja17!D$30</f>
        <v>0</v>
      </c>
      <c r="H50" s="31">
        <f t="shared" si="5"/>
        <v>0</v>
      </c>
      <c r="I50" s="14">
        <f t="shared" si="4"/>
        <v>0</v>
      </c>
      <c r="J50" s="69"/>
    </row>
    <row r="51" spans="1:10" ht="12.75">
      <c r="A51" s="86">
        <f>IF(Hoja18!B2="","",Hoja18!B2)</f>
      </c>
      <c r="B51" s="104" t="s">
        <v>110</v>
      </c>
      <c r="C51" s="105"/>
      <c r="D51" s="61">
        <f>Hoja18!B$30</f>
        <v>0</v>
      </c>
      <c r="E51" s="104" t="s">
        <v>20</v>
      </c>
      <c r="F51" s="105"/>
      <c r="G51" s="61">
        <f>Hoja18!D$30</f>
        <v>0</v>
      </c>
      <c r="H51" s="31">
        <f t="shared" si="5"/>
        <v>0</v>
      </c>
      <c r="I51" s="14">
        <f t="shared" si="4"/>
        <v>0</v>
      </c>
      <c r="J51" s="69"/>
    </row>
    <row r="52" spans="1:10" ht="12.75">
      <c r="A52" s="86">
        <f>IF(Hoja19!B2="","",Hoja19!B2)</f>
      </c>
      <c r="B52" s="104" t="s">
        <v>110</v>
      </c>
      <c r="C52" s="105"/>
      <c r="D52" s="61">
        <f>Hoja19!B$30</f>
        <v>0</v>
      </c>
      <c r="E52" s="104" t="s">
        <v>20</v>
      </c>
      <c r="F52" s="105"/>
      <c r="G52" s="61">
        <f>Hoja19!D$30</f>
        <v>0</v>
      </c>
      <c r="H52" s="31">
        <f>D52+G52</f>
        <v>0</v>
      </c>
      <c r="I52" s="14">
        <f t="shared" si="4"/>
        <v>0</v>
      </c>
      <c r="J52" s="69"/>
    </row>
    <row r="53" spans="1:17" ht="13.5" thickBot="1">
      <c r="A53" s="87"/>
      <c r="B53" s="104" t="s">
        <v>110</v>
      </c>
      <c r="C53" s="105"/>
      <c r="D53" s="61">
        <f>Hoja19!B$30</f>
        <v>0</v>
      </c>
      <c r="E53" s="104" t="s">
        <v>20</v>
      </c>
      <c r="F53" s="105"/>
      <c r="G53" s="61">
        <f>Hoja19!D$30</f>
        <v>0</v>
      </c>
      <c r="H53" s="31">
        <f>D53+G53</f>
        <v>0</v>
      </c>
      <c r="I53" s="24">
        <f t="shared" si="4"/>
        <v>0</v>
      </c>
      <c r="Q53" s="60"/>
    </row>
    <row r="54" spans="1:10" ht="13.5" thickBot="1">
      <c r="A54" s="21" t="s">
        <v>18</v>
      </c>
      <c r="B54" s="117" t="s">
        <v>110</v>
      </c>
      <c r="C54" s="118"/>
      <c r="D54" s="39">
        <f>SUM(D35:D53)</f>
        <v>112.74999999999999</v>
      </c>
      <c r="E54" s="117" t="s">
        <v>20</v>
      </c>
      <c r="F54" s="118"/>
      <c r="G54" s="40">
        <f>SUM(G35:G53)</f>
        <v>75.64999999999999</v>
      </c>
      <c r="H54" s="22">
        <f>SUM(H35:H53)</f>
        <v>188.4</v>
      </c>
      <c r="I54" s="32">
        <f>SUM(I35:I53)</f>
        <v>188.4</v>
      </c>
      <c r="J54" s="23"/>
    </row>
    <row r="55" spans="1:9" ht="12.75">
      <c r="A55" s="23"/>
      <c r="B55" s="23"/>
      <c r="C55" s="23"/>
      <c r="D55" s="23"/>
      <c r="E55" s="23"/>
      <c r="F55" s="23"/>
      <c r="G55" s="23"/>
      <c r="H55" s="23"/>
      <c r="I55" s="23"/>
    </row>
  </sheetData>
  <sheetProtection sheet="1" objects="1" scenarios="1"/>
  <mergeCells count="45">
    <mergeCell ref="B54:C54"/>
    <mergeCell ref="E53:F53"/>
    <mergeCell ref="E54:F54"/>
    <mergeCell ref="B50:C50"/>
    <mergeCell ref="B51:C51"/>
    <mergeCell ref="B52:C52"/>
    <mergeCell ref="B53:C53"/>
    <mergeCell ref="E51:F51"/>
    <mergeCell ref="E52:F52"/>
    <mergeCell ref="B49:C49"/>
    <mergeCell ref="B42:C42"/>
    <mergeCell ref="B43:C43"/>
    <mergeCell ref="B44:C44"/>
    <mergeCell ref="B45:C45"/>
    <mergeCell ref="B46:C46"/>
    <mergeCell ref="B47:C47"/>
    <mergeCell ref="B39:C39"/>
    <mergeCell ref="B40:C40"/>
    <mergeCell ref="B41:C41"/>
    <mergeCell ref="B48:C48"/>
    <mergeCell ref="E47:F47"/>
    <mergeCell ref="E48:F48"/>
    <mergeCell ref="E49:F49"/>
    <mergeCell ref="E50:F50"/>
    <mergeCell ref="E43:F43"/>
    <mergeCell ref="E44:F44"/>
    <mergeCell ref="E45:F45"/>
    <mergeCell ref="E46:F46"/>
    <mergeCell ref="E39:F39"/>
    <mergeCell ref="E40:F40"/>
    <mergeCell ref="E41:F41"/>
    <mergeCell ref="E42:F42"/>
    <mergeCell ref="E38:F38"/>
    <mergeCell ref="C30:H32"/>
    <mergeCell ref="E35:F35"/>
    <mergeCell ref="E36:F36"/>
    <mergeCell ref="E37:F37"/>
    <mergeCell ref="B35:C35"/>
    <mergeCell ref="B36:C36"/>
    <mergeCell ref="B37:C37"/>
    <mergeCell ref="B38:C38"/>
    <mergeCell ref="K2:L2"/>
    <mergeCell ref="A1:I1"/>
    <mergeCell ref="B34:C34"/>
    <mergeCell ref="E34:F34"/>
  </mergeCells>
  <hyperlinks>
    <hyperlink ref="A35" location="Hoja2!A1" display="Hoja2!A1"/>
    <hyperlink ref="A37" location="Hoja4!A1" display="Hoja4!A1"/>
    <hyperlink ref="A38" location="Hoja5!A1" display="Hoja5!A1"/>
    <hyperlink ref="A39" location="Hoja6!A1" display="Hoja6!A1"/>
    <hyperlink ref="A40" location="Hoja7!A1" display="Hoja7!A1"/>
    <hyperlink ref="A41" location="Hoja8!A1" display="Hoja8!A1"/>
    <hyperlink ref="A42" location="Hoja9!A1" display="Hoja9!A1"/>
    <hyperlink ref="A43" location="Hoja10!A1" display="Hoja10!A1"/>
    <hyperlink ref="A44" location="Hoja11!A1" display="Hoja11!A1"/>
    <hyperlink ref="A47" location="Hoja14!A1" display="Hoja14!A1"/>
    <hyperlink ref="A48" location="Hoja15!A1" display="Hoja15!A1"/>
    <hyperlink ref="A49" location="Hoja16!A1" display="Hoja16!A1"/>
    <hyperlink ref="A50" location="Hoja17!A1" display="Hoja17!A1"/>
    <hyperlink ref="A51" location="Hoja18!A1" display="Hoja18!A1"/>
    <hyperlink ref="A52" location="Hoja19!A1" display="Hoja19!A1"/>
    <hyperlink ref="A36" location="Hoja2!A1" display="Hoja2!A1"/>
    <hyperlink ref="A46" location="Hoja13!A1" display="Hoja13!A1"/>
    <hyperlink ref="A45" location="Hoja12!A1" display="Hoja12!A1"/>
  </hyperlink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6" sqref="A6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9" t="s">
        <v>22</v>
      </c>
      <c r="B2" s="120" t="s">
        <v>117</v>
      </c>
      <c r="C2" s="120"/>
      <c r="D2" s="120"/>
      <c r="E2" s="120"/>
    </row>
    <row r="3" spans="1:5" ht="12.75">
      <c r="A3" s="119"/>
      <c r="B3" s="120"/>
      <c r="C3" s="120"/>
      <c r="D3" s="120"/>
      <c r="E3" s="120"/>
    </row>
    <row r="4" ht="13.5" thickBot="1"/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 t="s">
        <v>118</v>
      </c>
      <c r="B6" s="61">
        <v>1.2</v>
      </c>
      <c r="C6" s="33" t="s">
        <v>122</v>
      </c>
      <c r="D6" s="61">
        <v>3.3</v>
      </c>
      <c r="E6" s="63">
        <f>IF((B6+D6)=0,"",(B6+D6))</f>
        <v>4.5</v>
      </c>
      <c r="F6" s="8"/>
    </row>
    <row r="7" spans="1:6" ht="12.75">
      <c r="A7" s="7" t="s">
        <v>119</v>
      </c>
      <c r="B7" s="37">
        <v>1.2</v>
      </c>
      <c r="C7" s="34"/>
      <c r="D7" s="37"/>
      <c r="E7" s="63">
        <f aca="true" t="shared" si="0" ref="E7:E29">IF((B7+D7)=0,"",(B7+D7))</f>
        <v>1.2</v>
      </c>
      <c r="F7" s="8"/>
    </row>
    <row r="8" spans="1:6" ht="12.75">
      <c r="A8" s="7" t="s">
        <v>120</v>
      </c>
      <c r="B8" s="37">
        <v>1.1</v>
      </c>
      <c r="C8" s="34"/>
      <c r="D8" s="37"/>
      <c r="E8" s="63">
        <f t="shared" si="0"/>
        <v>1.1</v>
      </c>
      <c r="F8" s="8"/>
    </row>
    <row r="9" spans="1:6" ht="12.75">
      <c r="A9" s="7" t="s">
        <v>121</v>
      </c>
      <c r="B9" s="37">
        <v>4</v>
      </c>
      <c r="C9" s="34"/>
      <c r="D9" s="37"/>
      <c r="E9" s="63">
        <f t="shared" si="0"/>
        <v>4</v>
      </c>
      <c r="F9" s="8"/>
    </row>
    <row r="10" spans="1:6" ht="12.75">
      <c r="A10" s="7"/>
      <c r="B10" s="37"/>
      <c r="C10" s="34"/>
      <c r="D10" s="37"/>
      <c r="E10" s="63">
        <f t="shared" si="0"/>
      </c>
      <c r="F10" s="8"/>
    </row>
    <row r="11" spans="1:6" ht="12.75">
      <c r="A11" s="7"/>
      <c r="B11" s="37"/>
      <c r="C11" s="34"/>
      <c r="D11" s="37"/>
      <c r="E11" s="63">
        <f t="shared" si="0"/>
      </c>
      <c r="F11" s="8"/>
    </row>
    <row r="12" spans="1:6" ht="12.75">
      <c r="A12" s="7"/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7.5</v>
      </c>
      <c r="C30" s="36"/>
      <c r="D30" s="22">
        <f>SUM(D6:D29)</f>
        <v>3.3</v>
      </c>
      <c r="E30" s="64">
        <f>B30+D30</f>
        <v>10.8</v>
      </c>
      <c r="F30" s="68">
        <f>Hoja1!I43</f>
        <v>10.8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  <ignoredErrors>
    <ignoredError sqref="D30 B30 E6:E7 E29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10" sqref="A10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9" t="s">
        <v>22</v>
      </c>
      <c r="B2" s="120" t="s">
        <v>137</v>
      </c>
      <c r="C2" s="120"/>
      <c r="D2" s="120"/>
      <c r="E2" s="120"/>
    </row>
    <row r="3" spans="1:5" ht="12.75">
      <c r="A3" s="119"/>
      <c r="B3" s="120"/>
      <c r="C3" s="120"/>
      <c r="D3" s="120"/>
      <c r="E3" s="120"/>
    </row>
    <row r="4" ht="13.5" thickBot="1"/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 t="s">
        <v>125</v>
      </c>
      <c r="B6" s="61">
        <v>1</v>
      </c>
      <c r="C6" s="33" t="s">
        <v>123</v>
      </c>
      <c r="D6" s="61">
        <v>1.3</v>
      </c>
      <c r="E6" s="63">
        <f>IF((B6+D6)=0,"",(B6+D6))</f>
        <v>2.3</v>
      </c>
      <c r="F6" s="8"/>
    </row>
    <row r="7" spans="1:6" ht="12.75">
      <c r="A7" s="7" t="s">
        <v>126</v>
      </c>
      <c r="B7" s="37">
        <v>1.4</v>
      </c>
      <c r="C7" s="34" t="s">
        <v>124</v>
      </c>
      <c r="D7" s="37">
        <v>3.1</v>
      </c>
      <c r="E7" s="63">
        <f aca="true" t="shared" si="0" ref="E7:E29">IF((B7+D7)=0,"",(B7+D7))</f>
        <v>4.5</v>
      </c>
      <c r="F7" s="8"/>
    </row>
    <row r="8" spans="1:6" ht="12.75">
      <c r="A8" s="7" t="s">
        <v>127</v>
      </c>
      <c r="B8" s="37">
        <v>1.2</v>
      </c>
      <c r="C8" s="34"/>
      <c r="D8" s="37"/>
      <c r="E8" s="63">
        <f t="shared" si="0"/>
        <v>1.2</v>
      </c>
      <c r="F8" s="8"/>
    </row>
    <row r="9" spans="1:6" ht="12.75">
      <c r="A9" s="7" t="s">
        <v>128</v>
      </c>
      <c r="B9" s="37">
        <v>2</v>
      </c>
      <c r="C9" s="34"/>
      <c r="D9" s="37"/>
      <c r="E9" s="63">
        <f t="shared" si="0"/>
        <v>2</v>
      </c>
      <c r="F9" s="8"/>
    </row>
    <row r="10" spans="1:6" ht="12.75">
      <c r="A10" s="7" t="s">
        <v>138</v>
      </c>
      <c r="B10" s="37"/>
      <c r="C10" s="34"/>
      <c r="D10" s="37"/>
      <c r="E10" s="63">
        <f t="shared" si="0"/>
      </c>
      <c r="F10" s="8"/>
    </row>
    <row r="11" spans="1:6" ht="12.75">
      <c r="A11" s="7"/>
      <c r="B11" s="37"/>
      <c r="C11" s="34"/>
      <c r="D11" s="37"/>
      <c r="E11" s="63">
        <f t="shared" si="0"/>
      </c>
      <c r="F11" s="8"/>
    </row>
    <row r="12" spans="1:6" ht="12.75">
      <c r="A12" s="7"/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5.6</v>
      </c>
      <c r="C30" s="36"/>
      <c r="D30" s="22">
        <f>SUM(D6:D29)</f>
        <v>4.4</v>
      </c>
      <c r="E30" s="64">
        <f>B30+D30</f>
        <v>10</v>
      </c>
      <c r="F30" s="68">
        <f>Hoja1!I44</f>
        <v>10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  <ignoredErrors>
    <ignoredError sqref="E6:E29 D30 B30" emptyCellReferenc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5" sqref="A15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9" t="s">
        <v>22</v>
      </c>
      <c r="B2" s="120" t="s">
        <v>136</v>
      </c>
      <c r="C2" s="120"/>
      <c r="D2" s="120"/>
      <c r="E2" s="120"/>
      <c r="F2" s="1"/>
    </row>
    <row r="3" spans="1:6" ht="12.75" customHeight="1">
      <c r="A3" s="119"/>
      <c r="B3" s="120"/>
      <c r="C3" s="120"/>
      <c r="D3" s="120"/>
      <c r="E3" s="120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 t="s">
        <v>129</v>
      </c>
      <c r="B6" s="61">
        <v>1</v>
      </c>
      <c r="C6" s="33" t="s">
        <v>135</v>
      </c>
      <c r="D6" s="61">
        <v>1.5</v>
      </c>
      <c r="E6" s="63">
        <f>IF((B6+D6)=0,"",(B6+D6))</f>
        <v>2.5</v>
      </c>
      <c r="F6" s="8"/>
    </row>
    <row r="7" spans="1:6" ht="12.75">
      <c r="A7" s="97" t="s">
        <v>130</v>
      </c>
      <c r="B7" s="37">
        <v>2</v>
      </c>
      <c r="C7" s="34"/>
      <c r="D7" s="37"/>
      <c r="E7" s="63">
        <f aca="true" t="shared" si="0" ref="E7:E29">IF((B7+D7)=0,"",(B7+D7))</f>
        <v>2</v>
      </c>
      <c r="F7" s="8"/>
    </row>
    <row r="8" spans="1:6" ht="12.75">
      <c r="A8" s="7" t="s">
        <v>131</v>
      </c>
      <c r="B8" s="37">
        <v>1.1</v>
      </c>
      <c r="C8" s="34"/>
      <c r="D8" s="37"/>
      <c r="E8" s="63">
        <f t="shared" si="0"/>
        <v>1.1</v>
      </c>
      <c r="F8" s="8"/>
    </row>
    <row r="9" spans="1:6" ht="12.75">
      <c r="A9" s="7" t="s">
        <v>132</v>
      </c>
      <c r="B9" s="37">
        <v>1</v>
      </c>
      <c r="C9" s="34"/>
      <c r="D9" s="37"/>
      <c r="E9" s="63">
        <f t="shared" si="0"/>
        <v>1</v>
      </c>
      <c r="F9" s="8"/>
    </row>
    <row r="10" spans="1:6" ht="12.75">
      <c r="A10" s="7" t="s">
        <v>133</v>
      </c>
      <c r="B10" s="37">
        <v>1.1</v>
      </c>
      <c r="C10" s="34"/>
      <c r="D10" s="37"/>
      <c r="E10" s="63">
        <f t="shared" si="0"/>
        <v>1.1</v>
      </c>
      <c r="F10" s="8"/>
    </row>
    <row r="11" spans="1:6" ht="12.75">
      <c r="A11" s="7" t="s">
        <v>134</v>
      </c>
      <c r="B11" s="37">
        <v>1.3</v>
      </c>
      <c r="C11" s="34"/>
      <c r="D11" s="37"/>
      <c r="E11" s="63">
        <f t="shared" si="0"/>
        <v>1.3</v>
      </c>
      <c r="F11" s="8"/>
    </row>
    <row r="12" spans="1:6" ht="12.75">
      <c r="A12" s="7" t="s">
        <v>138</v>
      </c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7.499999999999999</v>
      </c>
      <c r="C30" s="36"/>
      <c r="D30" s="22">
        <f>SUM(D6:D29)</f>
        <v>1.5</v>
      </c>
      <c r="E30" s="64">
        <f>B30+D30</f>
        <v>9</v>
      </c>
      <c r="F30" s="68">
        <f>Hoja1!I45</f>
        <v>9</v>
      </c>
    </row>
    <row r="31" spans="1:6" ht="12.75">
      <c r="A31" s="1"/>
      <c r="B31" s="1"/>
      <c r="C31" s="1"/>
      <c r="D31" s="1"/>
      <c r="E31" s="1"/>
      <c r="F31" s="1"/>
    </row>
  </sheetData>
  <sheetProtection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  <ignoredErrors>
    <ignoredError sqref="E6:E29 D30 B30" emptyCellReferenc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3" sqref="A13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9" t="s">
        <v>22</v>
      </c>
      <c r="B2" s="120" t="s">
        <v>149</v>
      </c>
      <c r="C2" s="120"/>
      <c r="D2" s="120"/>
      <c r="E2" s="120"/>
      <c r="F2" s="1"/>
    </row>
    <row r="3" spans="1:6" ht="12.75" customHeight="1">
      <c r="A3" s="119"/>
      <c r="B3" s="120"/>
      <c r="C3" s="120"/>
      <c r="D3" s="120"/>
      <c r="E3" s="120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 t="s">
        <v>139</v>
      </c>
      <c r="B6" s="61">
        <v>1.1</v>
      </c>
      <c r="C6" s="33" t="s">
        <v>145</v>
      </c>
      <c r="D6" s="61">
        <v>2.4</v>
      </c>
      <c r="E6" s="63">
        <f>IF((B6+D6)=0,"",(B6+D6))</f>
        <v>3.5</v>
      </c>
      <c r="F6" s="8"/>
    </row>
    <row r="7" spans="1:6" ht="12.75">
      <c r="A7" s="7" t="s">
        <v>140</v>
      </c>
      <c r="B7" s="37">
        <v>1</v>
      </c>
      <c r="C7" s="34" t="s">
        <v>146</v>
      </c>
      <c r="D7" s="37">
        <v>5.5</v>
      </c>
      <c r="E7" s="63">
        <f aca="true" t="shared" si="0" ref="E7:E28">IF((B7+D7)=0,"",(B7+D7))</f>
        <v>6.5</v>
      </c>
      <c r="F7" s="8"/>
    </row>
    <row r="8" spans="1:6" ht="12.75">
      <c r="A8" s="7" t="s">
        <v>141</v>
      </c>
      <c r="B8" s="37">
        <v>1.2</v>
      </c>
      <c r="C8" s="34" t="s">
        <v>148</v>
      </c>
      <c r="D8" s="37">
        <v>1.25</v>
      </c>
      <c r="E8" s="63">
        <f t="shared" si="0"/>
        <v>2.45</v>
      </c>
      <c r="F8" s="8"/>
    </row>
    <row r="9" spans="1:6" ht="12.75">
      <c r="A9" s="7" t="s">
        <v>142</v>
      </c>
      <c r="B9" s="37">
        <v>1.4</v>
      </c>
      <c r="C9" s="34"/>
      <c r="D9" s="37"/>
      <c r="E9" s="63">
        <f t="shared" si="0"/>
        <v>1.4</v>
      </c>
      <c r="F9" s="8"/>
    </row>
    <row r="10" spans="1:6" ht="12.75">
      <c r="A10" s="7" t="s">
        <v>147</v>
      </c>
      <c r="B10" s="37">
        <v>1.65</v>
      </c>
      <c r="C10" s="34"/>
      <c r="D10" s="37"/>
      <c r="E10" s="63">
        <f t="shared" si="0"/>
        <v>1.65</v>
      </c>
      <c r="F10" s="8"/>
    </row>
    <row r="11" spans="1:6" ht="12.75">
      <c r="A11" s="7" t="s">
        <v>143</v>
      </c>
      <c r="B11" s="37">
        <v>1.2</v>
      </c>
      <c r="C11" s="34"/>
      <c r="D11" s="37"/>
      <c r="E11" s="63">
        <f t="shared" si="0"/>
        <v>1.2</v>
      </c>
      <c r="F11" s="8"/>
    </row>
    <row r="12" spans="1:6" ht="12.75">
      <c r="A12" s="7" t="s">
        <v>144</v>
      </c>
      <c r="B12" s="37">
        <v>5.5</v>
      </c>
      <c r="C12" s="34"/>
      <c r="D12" s="37"/>
      <c r="E12" s="63">
        <f t="shared" si="0"/>
        <v>5.5</v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>IF((B29+D29)=0,"",(B29+D29))</f>
      </c>
      <c r="F29" s="8"/>
    </row>
    <row r="30" spans="1:6" ht="16.5" thickBot="1">
      <c r="A30" s="47" t="s">
        <v>25</v>
      </c>
      <c r="B30" s="22">
        <f>SUM(B6:B29)</f>
        <v>13.05</v>
      </c>
      <c r="C30" s="36"/>
      <c r="D30" s="22">
        <f>SUM(D6:D29)</f>
        <v>9.15</v>
      </c>
      <c r="E30" s="64">
        <f>B30+D30</f>
        <v>22.200000000000003</v>
      </c>
      <c r="F30" s="68">
        <f>Hoja1!I46</f>
        <v>22.200000000000003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  <ignoredErrors>
    <ignoredError sqref="E6:E29 B30 D30" emptyCellReferenc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4" sqref="B4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9" t="s">
        <v>22</v>
      </c>
      <c r="B2" s="120" t="s">
        <v>156</v>
      </c>
      <c r="C2" s="120"/>
      <c r="D2" s="120"/>
      <c r="E2" s="120"/>
      <c r="F2" s="1"/>
    </row>
    <row r="3" spans="1:6" ht="12.75" customHeight="1">
      <c r="A3" s="119"/>
      <c r="B3" s="120"/>
      <c r="C3" s="120"/>
      <c r="D3" s="120"/>
      <c r="E3" s="120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t="s">
        <v>131</v>
      </c>
      <c r="B6" s="61">
        <v>1.1</v>
      </c>
      <c r="C6" s="33" t="s">
        <v>153</v>
      </c>
      <c r="D6" s="61">
        <v>1.5</v>
      </c>
      <c r="E6" s="63">
        <f>IF((B6+D6)=0,"",(B6+D6))</f>
        <v>2.6</v>
      </c>
      <c r="F6" s="8"/>
    </row>
    <row r="7" spans="1:6" ht="12.75">
      <c r="A7" t="s">
        <v>150</v>
      </c>
      <c r="B7" s="37">
        <v>2</v>
      </c>
      <c r="C7" s="34" t="s">
        <v>154</v>
      </c>
      <c r="D7" s="37">
        <v>3.1</v>
      </c>
      <c r="E7" s="63">
        <f aca="true" t="shared" si="0" ref="E7:E29">IF((B7+D7)=0,"",(B7+D7))</f>
        <v>5.1</v>
      </c>
      <c r="F7" s="8"/>
    </row>
    <row r="8" spans="1:6" ht="12.75">
      <c r="A8" t="s">
        <v>34</v>
      </c>
      <c r="B8" s="37">
        <v>1.4</v>
      </c>
      <c r="C8" s="34" t="s">
        <v>155</v>
      </c>
      <c r="D8" s="37">
        <v>2.2</v>
      </c>
      <c r="E8" s="63">
        <f t="shared" si="0"/>
        <v>3.6</v>
      </c>
      <c r="F8" s="8"/>
    </row>
    <row r="9" spans="1:6" ht="12.75">
      <c r="A9" t="s">
        <v>151</v>
      </c>
      <c r="B9" s="37">
        <v>1.3</v>
      </c>
      <c r="C9" s="34"/>
      <c r="D9" s="37"/>
      <c r="E9" s="63">
        <f t="shared" si="0"/>
        <v>1.3</v>
      </c>
      <c r="F9" s="8"/>
    </row>
    <row r="10" spans="1:6" ht="12.75">
      <c r="A10" t="s">
        <v>152</v>
      </c>
      <c r="B10" s="37">
        <v>2</v>
      </c>
      <c r="C10" s="34"/>
      <c r="D10" s="37"/>
      <c r="E10" s="63">
        <f t="shared" si="0"/>
        <v>2</v>
      </c>
      <c r="F10" s="8"/>
    </row>
    <row r="11" spans="2:6" ht="12.75">
      <c r="B11" s="37"/>
      <c r="C11" s="34"/>
      <c r="D11" s="37"/>
      <c r="E11" s="63">
        <f t="shared" si="0"/>
      </c>
      <c r="F11" s="8"/>
    </row>
    <row r="12" spans="2:6" ht="12.75">
      <c r="B12" s="37"/>
      <c r="C12" s="34"/>
      <c r="D12" s="37"/>
      <c r="E12" s="63">
        <f t="shared" si="0"/>
      </c>
      <c r="F12" s="8"/>
    </row>
    <row r="13" spans="2:6" ht="12.75"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7.8</v>
      </c>
      <c r="C30" s="36"/>
      <c r="D30" s="22">
        <f>SUM(D6:D29)</f>
        <v>6.8</v>
      </c>
      <c r="E30" s="64">
        <f>B30+D30</f>
        <v>14.6</v>
      </c>
      <c r="F30" s="68">
        <f>Hoja1!I47</f>
        <v>14.6</v>
      </c>
    </row>
    <row r="31" spans="1:6" ht="12.75">
      <c r="A31" s="1"/>
      <c r="B31" s="1"/>
      <c r="C31" s="1"/>
      <c r="D31" s="1"/>
      <c r="E31" s="1"/>
      <c r="F31" s="1"/>
    </row>
  </sheetData>
  <sheetProtection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9" t="s">
        <v>22</v>
      </c>
      <c r="B2" s="120" t="s">
        <v>157</v>
      </c>
      <c r="C2" s="120"/>
      <c r="D2" s="120"/>
      <c r="E2" s="120"/>
      <c r="F2" s="1"/>
    </row>
    <row r="3" spans="1:6" ht="12.75" customHeight="1">
      <c r="A3" s="119"/>
      <c r="B3" s="120"/>
      <c r="C3" s="120"/>
      <c r="D3" s="120"/>
      <c r="E3" s="120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/>
      <c r="B6" s="61"/>
      <c r="C6" s="33" t="s">
        <v>158</v>
      </c>
      <c r="D6" s="61">
        <v>4.8</v>
      </c>
      <c r="E6" s="63">
        <f aca="true" t="shared" si="0" ref="E6:E29">IF((B6+D6)=0,"",(B6+D6))</f>
        <v>4.8</v>
      </c>
      <c r="F6" s="8"/>
    </row>
    <row r="7" spans="1:6" ht="12.75">
      <c r="A7" s="7"/>
      <c r="B7" s="37"/>
      <c r="C7" s="34"/>
      <c r="D7" s="37"/>
      <c r="E7" s="63">
        <f t="shared" si="0"/>
      </c>
      <c r="F7" s="8"/>
    </row>
    <row r="8" spans="1:6" ht="12.75">
      <c r="A8" s="7"/>
      <c r="B8" s="37"/>
      <c r="C8" s="34"/>
      <c r="D8" s="37"/>
      <c r="E8" s="63">
        <f t="shared" si="0"/>
      </c>
      <c r="F8" s="8"/>
    </row>
    <row r="9" spans="1:6" ht="12.75">
      <c r="A9" s="7"/>
      <c r="B9" s="37"/>
      <c r="C9" s="34"/>
      <c r="D9" s="37"/>
      <c r="E9" s="63">
        <f t="shared" si="0"/>
      </c>
      <c r="F9" s="8"/>
    </row>
    <row r="10" spans="1:6" ht="12.75">
      <c r="A10" s="7"/>
      <c r="B10" s="37"/>
      <c r="C10" s="34"/>
      <c r="D10" s="37"/>
      <c r="E10" s="63">
        <f t="shared" si="0"/>
      </c>
      <c r="F10" s="8"/>
    </row>
    <row r="11" spans="1:6" ht="12.75">
      <c r="A11" s="7"/>
      <c r="B11" s="37"/>
      <c r="C11" s="34"/>
      <c r="D11" s="37"/>
      <c r="E11" s="63">
        <f t="shared" si="0"/>
      </c>
      <c r="F11" s="8"/>
    </row>
    <row r="12" spans="1:6" ht="12.75">
      <c r="A12" s="7"/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0</v>
      </c>
      <c r="C30" s="36"/>
      <c r="D30" s="22">
        <f>SUM(D6:D29)</f>
        <v>4.8</v>
      </c>
      <c r="E30" s="64">
        <f>B30+D30</f>
        <v>4.8</v>
      </c>
      <c r="F30" s="68">
        <f>Hoja1!I48</f>
        <v>4.8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6" sqref="E6:E29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9" t="s">
        <v>22</v>
      </c>
      <c r="B2" s="120"/>
      <c r="C2" s="120"/>
      <c r="D2" s="120"/>
      <c r="E2" s="120"/>
      <c r="F2" s="1"/>
    </row>
    <row r="3" spans="1:6" ht="12.75" customHeight="1">
      <c r="A3" s="119"/>
      <c r="B3" s="120"/>
      <c r="C3" s="120"/>
      <c r="D3" s="120"/>
      <c r="E3" s="120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/>
      <c r="B6" s="61"/>
      <c r="C6" s="33"/>
      <c r="D6" s="61"/>
      <c r="E6" s="63">
        <f aca="true" t="shared" si="0" ref="E6:E29">IF((B6+D6)=0,"",(B6+D6))</f>
      </c>
      <c r="F6" s="8"/>
    </row>
    <row r="7" spans="1:6" ht="12.75">
      <c r="A7" s="7"/>
      <c r="B7" s="37"/>
      <c r="C7" s="34"/>
      <c r="D7" s="37"/>
      <c r="E7" s="63">
        <f t="shared" si="0"/>
      </c>
      <c r="F7" s="8"/>
    </row>
    <row r="8" spans="1:6" ht="12.75">
      <c r="A8" s="7"/>
      <c r="B8" s="37"/>
      <c r="C8" s="34"/>
      <c r="D8" s="37"/>
      <c r="E8" s="63">
        <f t="shared" si="0"/>
      </c>
      <c r="F8" s="8"/>
    </row>
    <row r="9" spans="1:6" ht="12.75">
      <c r="A9" s="7"/>
      <c r="B9" s="37"/>
      <c r="C9" s="34"/>
      <c r="D9" s="37"/>
      <c r="E9" s="63">
        <f t="shared" si="0"/>
      </c>
      <c r="F9" s="8"/>
    </row>
    <row r="10" spans="1:6" ht="12.75">
      <c r="A10" s="7"/>
      <c r="B10" s="37"/>
      <c r="C10" s="34"/>
      <c r="D10" s="37"/>
      <c r="E10" s="63">
        <f t="shared" si="0"/>
      </c>
      <c r="F10" s="8"/>
    </row>
    <row r="11" spans="1:6" ht="12.75">
      <c r="A11" s="7"/>
      <c r="B11" s="37"/>
      <c r="C11" s="34"/>
      <c r="D11" s="37"/>
      <c r="E11" s="63">
        <f t="shared" si="0"/>
      </c>
      <c r="F11" s="8"/>
    </row>
    <row r="12" spans="1:6" ht="12.75">
      <c r="A12" s="7"/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0</v>
      </c>
      <c r="C30" s="36"/>
      <c r="D30" s="22">
        <f>SUM(D6:D29)</f>
        <v>0</v>
      </c>
      <c r="E30" s="64">
        <f>B30+D30</f>
        <v>0</v>
      </c>
      <c r="F30" s="68">
        <f>Hoja1!I49</f>
        <v>0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6" sqref="E6:E29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9" t="s">
        <v>22</v>
      </c>
      <c r="B2" s="120"/>
      <c r="C2" s="120"/>
      <c r="D2" s="120"/>
      <c r="E2" s="120"/>
      <c r="F2" s="1"/>
    </row>
    <row r="3" spans="1:6" ht="12.75" customHeight="1">
      <c r="A3" s="119"/>
      <c r="B3" s="120"/>
      <c r="C3" s="120"/>
      <c r="D3" s="120"/>
      <c r="E3" s="120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/>
      <c r="B6" s="61"/>
      <c r="C6" s="33"/>
      <c r="D6" s="61"/>
      <c r="E6" s="63">
        <f aca="true" t="shared" si="0" ref="E6:E29">IF((B6+D6)=0,"",(B6+D6))</f>
      </c>
      <c r="F6" s="8"/>
    </row>
    <row r="7" spans="1:6" ht="12.75">
      <c r="A7" s="7"/>
      <c r="B7" s="37"/>
      <c r="C7" s="34"/>
      <c r="D7" s="37"/>
      <c r="E7" s="63">
        <f t="shared" si="0"/>
      </c>
      <c r="F7" s="8"/>
    </row>
    <row r="8" spans="1:6" ht="12.75">
      <c r="A8" s="7"/>
      <c r="B8" s="37"/>
      <c r="C8" s="34"/>
      <c r="D8" s="37"/>
      <c r="E8" s="63">
        <f t="shared" si="0"/>
      </c>
      <c r="F8" s="8"/>
    </row>
    <row r="9" spans="1:6" ht="12.75">
      <c r="A9" s="7"/>
      <c r="B9" s="37"/>
      <c r="C9" s="34"/>
      <c r="D9" s="37"/>
      <c r="E9" s="63">
        <f t="shared" si="0"/>
      </c>
      <c r="F9" s="8"/>
    </row>
    <row r="10" spans="1:6" ht="12.75">
      <c r="A10" s="7"/>
      <c r="B10" s="37"/>
      <c r="C10" s="34"/>
      <c r="D10" s="37"/>
      <c r="E10" s="63">
        <f t="shared" si="0"/>
      </c>
      <c r="F10" s="8"/>
    </row>
    <row r="11" spans="1:6" ht="12.75">
      <c r="A11" s="7"/>
      <c r="B11" s="37"/>
      <c r="C11" s="34"/>
      <c r="D11" s="37"/>
      <c r="E11" s="63">
        <f t="shared" si="0"/>
      </c>
      <c r="F11" s="8"/>
    </row>
    <row r="12" spans="1:6" ht="12.75">
      <c r="A12" s="7"/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0</v>
      </c>
      <c r="C30" s="36"/>
      <c r="D30" s="22">
        <f>SUM(D6:D29)</f>
        <v>0</v>
      </c>
      <c r="E30" s="64">
        <f>B30+D30</f>
        <v>0</v>
      </c>
      <c r="F30" s="68">
        <f>Hoja1!I50</f>
        <v>0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6" sqref="E6:E29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9" t="s">
        <v>22</v>
      </c>
      <c r="B2" s="120"/>
      <c r="C2" s="120"/>
      <c r="D2" s="120"/>
      <c r="E2" s="120"/>
      <c r="F2" s="1"/>
    </row>
    <row r="3" spans="1:6" ht="12.75" customHeight="1">
      <c r="A3" s="119"/>
      <c r="B3" s="120"/>
      <c r="C3" s="120"/>
      <c r="D3" s="120"/>
      <c r="E3" s="120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/>
      <c r="B6" s="61"/>
      <c r="C6" s="33"/>
      <c r="D6" s="61"/>
      <c r="E6" s="63">
        <f aca="true" t="shared" si="0" ref="E6:E29">IF((B6+D6)=0,"",(B6+D6))</f>
      </c>
      <c r="F6" s="8"/>
    </row>
    <row r="7" spans="1:6" ht="12.75">
      <c r="A7" s="7"/>
      <c r="B7" s="37"/>
      <c r="C7" s="34"/>
      <c r="D7" s="37"/>
      <c r="E7" s="63">
        <f t="shared" si="0"/>
      </c>
      <c r="F7" s="8"/>
    </row>
    <row r="8" spans="1:6" ht="12.75">
      <c r="A8" s="7"/>
      <c r="B8" s="37"/>
      <c r="C8" s="34"/>
      <c r="D8" s="37"/>
      <c r="E8" s="63">
        <f t="shared" si="0"/>
      </c>
      <c r="F8" s="8"/>
    </row>
    <row r="9" spans="1:6" ht="12.75">
      <c r="A9" s="7"/>
      <c r="B9" s="37"/>
      <c r="C9" s="34"/>
      <c r="D9" s="37"/>
      <c r="E9" s="63">
        <f t="shared" si="0"/>
      </c>
      <c r="F9" s="8"/>
    </row>
    <row r="10" spans="1:6" ht="12.75">
      <c r="A10" s="7"/>
      <c r="B10" s="37"/>
      <c r="C10" s="34"/>
      <c r="D10" s="37"/>
      <c r="E10" s="63">
        <f t="shared" si="0"/>
      </c>
      <c r="F10" s="8"/>
    </row>
    <row r="11" spans="1:6" ht="12.75">
      <c r="A11" s="7"/>
      <c r="B11" s="37"/>
      <c r="C11" s="34"/>
      <c r="D11" s="37"/>
      <c r="E11" s="63">
        <f t="shared" si="0"/>
      </c>
      <c r="F11" s="8"/>
    </row>
    <row r="12" spans="1:6" ht="12.75">
      <c r="A12" s="7"/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0</v>
      </c>
      <c r="C30" s="36"/>
      <c r="D30" s="22">
        <f>SUM(D6:D29)</f>
        <v>0</v>
      </c>
      <c r="E30" s="64">
        <f>B30+D30</f>
        <v>0</v>
      </c>
      <c r="F30" s="68">
        <f>Hoja1!I51</f>
        <v>0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29" sqref="E6:E29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9" t="s">
        <v>22</v>
      </c>
      <c r="B2" s="120"/>
      <c r="C2" s="120"/>
      <c r="D2" s="120"/>
      <c r="E2" s="120"/>
      <c r="F2" s="1"/>
    </row>
    <row r="3" spans="1:6" ht="12.75" customHeight="1">
      <c r="A3" s="119"/>
      <c r="B3" s="120"/>
      <c r="C3" s="120"/>
      <c r="D3" s="120"/>
      <c r="E3" s="120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/>
      <c r="B6" s="61"/>
      <c r="C6" s="33"/>
      <c r="D6" s="61"/>
      <c r="E6" s="63">
        <f aca="true" t="shared" si="0" ref="E6:E29">IF((B6+D6)=0,"",(B6+D6))</f>
      </c>
      <c r="F6" s="8"/>
    </row>
    <row r="7" spans="1:6" ht="12.75">
      <c r="A7" s="7"/>
      <c r="B7" s="37"/>
      <c r="C7" s="34"/>
      <c r="D7" s="37"/>
      <c r="E7" s="63">
        <f t="shared" si="0"/>
      </c>
      <c r="F7" s="8"/>
    </row>
    <row r="8" spans="1:6" ht="12.75">
      <c r="A8" s="7"/>
      <c r="B8" s="37"/>
      <c r="C8" s="34"/>
      <c r="D8" s="37"/>
      <c r="E8" s="63">
        <f t="shared" si="0"/>
      </c>
      <c r="F8" s="8"/>
    </row>
    <row r="9" spans="1:6" ht="12.75">
      <c r="A9" s="7"/>
      <c r="B9" s="37"/>
      <c r="C9" s="34"/>
      <c r="D9" s="37"/>
      <c r="E9" s="63">
        <f t="shared" si="0"/>
      </c>
      <c r="F9" s="8"/>
    </row>
    <row r="10" spans="1:6" ht="12.75">
      <c r="A10" s="7"/>
      <c r="B10" s="37"/>
      <c r="C10" s="34"/>
      <c r="D10" s="37"/>
      <c r="E10" s="63">
        <f t="shared" si="0"/>
      </c>
      <c r="F10" s="8"/>
    </row>
    <row r="11" spans="1:6" ht="12.75">
      <c r="A11" s="7"/>
      <c r="B11" s="37"/>
      <c r="C11" s="34"/>
      <c r="D11" s="37"/>
      <c r="E11" s="63">
        <f t="shared" si="0"/>
      </c>
      <c r="F11" s="8"/>
    </row>
    <row r="12" spans="1:6" ht="12.75">
      <c r="A12" s="7"/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0</v>
      </c>
      <c r="C30" s="36"/>
      <c r="D30" s="22">
        <f>SUM(D6:D29)</f>
        <v>0</v>
      </c>
      <c r="E30" s="64">
        <f>B30+D30</f>
        <v>0</v>
      </c>
      <c r="F30" s="68">
        <f>Hoja1!I52</f>
        <v>0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E6" sqref="E6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7" width="11.421875" style="1" customWidth="1"/>
    <col min="8" max="8" width="0" style="1" hidden="1" customWidth="1"/>
    <col min="9" max="16384" width="11.421875" style="1" customWidth="1"/>
  </cols>
  <sheetData>
    <row r="2" spans="1:5" ht="12.75" customHeight="1">
      <c r="A2" s="119" t="s">
        <v>22</v>
      </c>
      <c r="B2" s="120" t="s">
        <v>38</v>
      </c>
      <c r="C2" s="120"/>
      <c r="D2" s="120"/>
      <c r="E2" s="120"/>
    </row>
    <row r="3" spans="1:5" ht="12.75" customHeight="1">
      <c r="A3" s="119"/>
      <c r="B3" s="120"/>
      <c r="C3" s="120"/>
      <c r="D3" s="120"/>
      <c r="E3" s="120"/>
    </row>
    <row r="4" ht="13.5" thickBot="1"/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45" t="s">
        <v>14</v>
      </c>
      <c r="F5" s="18" t="s">
        <v>26</v>
      </c>
    </row>
    <row r="6" spans="1:9" ht="15">
      <c r="A6" s="46" t="s">
        <v>39</v>
      </c>
      <c r="B6" s="61">
        <v>1.1</v>
      </c>
      <c r="C6" s="33" t="s">
        <v>40</v>
      </c>
      <c r="D6" s="61">
        <v>4.4</v>
      </c>
      <c r="E6" s="66">
        <f>IF((B6+D6)=0,"",(B6+D6))</f>
        <v>5.5</v>
      </c>
      <c r="F6" s="8"/>
      <c r="H6" s="80" t="s">
        <v>30</v>
      </c>
      <c r="I6" s="60"/>
    </row>
    <row r="7" spans="1:9" ht="15">
      <c r="A7" s="7"/>
      <c r="B7" s="37"/>
      <c r="C7" s="34" t="s">
        <v>41</v>
      </c>
      <c r="D7" s="37">
        <v>2</v>
      </c>
      <c r="E7" s="66">
        <f aca="true" t="shared" si="0" ref="E7:E29">IF((B7+D7)=0,"",(B7+D7))</f>
        <v>2</v>
      </c>
      <c r="F7" s="8"/>
      <c r="H7" s="80" t="s">
        <v>31</v>
      </c>
      <c r="I7" s="81"/>
    </row>
    <row r="8" spans="1:9" ht="15">
      <c r="A8" s="7"/>
      <c r="B8" s="37"/>
      <c r="C8" s="34" t="s">
        <v>42</v>
      </c>
      <c r="D8" s="37">
        <v>1.1</v>
      </c>
      <c r="E8" s="66">
        <f t="shared" si="0"/>
        <v>1.1</v>
      </c>
      <c r="F8" s="8"/>
      <c r="H8" s="80" t="s">
        <v>32</v>
      </c>
      <c r="I8" s="81"/>
    </row>
    <row r="9" spans="1:9" ht="15">
      <c r="A9" s="7"/>
      <c r="B9" s="37"/>
      <c r="C9" s="34" t="s">
        <v>43</v>
      </c>
      <c r="D9" s="37">
        <v>1.55</v>
      </c>
      <c r="E9" s="66">
        <f t="shared" si="0"/>
        <v>1.55</v>
      </c>
      <c r="F9" s="8"/>
      <c r="H9" s="80" t="s">
        <v>33</v>
      </c>
      <c r="I9" s="81"/>
    </row>
    <row r="10" spans="1:8" ht="15">
      <c r="A10" s="7"/>
      <c r="B10" s="37"/>
      <c r="C10" s="34"/>
      <c r="D10" s="37"/>
      <c r="E10" s="66">
        <f t="shared" si="0"/>
      </c>
      <c r="F10" s="8"/>
      <c r="H10" s="80" t="s">
        <v>34</v>
      </c>
    </row>
    <row r="11" spans="1:8" ht="15">
      <c r="A11" s="7"/>
      <c r="B11" s="37"/>
      <c r="C11" s="34"/>
      <c r="D11" s="37"/>
      <c r="E11" s="66">
        <f t="shared" si="0"/>
      </c>
      <c r="F11" s="8"/>
      <c r="H11" s="80" t="s">
        <v>35</v>
      </c>
    </row>
    <row r="12" spans="1:9" ht="15">
      <c r="A12" s="7"/>
      <c r="B12" s="37"/>
      <c r="C12" s="34"/>
      <c r="D12" s="37"/>
      <c r="E12" s="66">
        <f t="shared" si="0"/>
      </c>
      <c r="F12" s="8"/>
      <c r="H12" s="80" t="s">
        <v>36</v>
      </c>
      <c r="I12" s="82"/>
    </row>
    <row r="13" spans="1:8" ht="12.75">
      <c r="A13" s="7"/>
      <c r="B13" s="37"/>
      <c r="C13" s="34"/>
      <c r="D13" s="37"/>
      <c r="E13" s="66">
        <f t="shared" si="0"/>
      </c>
      <c r="F13" s="8"/>
      <c r="H13" s="79"/>
    </row>
    <row r="14" spans="1:6" ht="12.75">
      <c r="A14" s="7"/>
      <c r="B14" s="37"/>
      <c r="C14" s="34"/>
      <c r="D14" s="37"/>
      <c r="E14" s="66">
        <f t="shared" si="0"/>
      </c>
      <c r="F14" s="8"/>
    </row>
    <row r="15" spans="1:6" ht="12.75">
      <c r="A15" s="7"/>
      <c r="B15" s="37"/>
      <c r="C15" s="34"/>
      <c r="D15" s="37"/>
      <c r="E15" s="66">
        <f t="shared" si="0"/>
      </c>
      <c r="F15" s="8"/>
    </row>
    <row r="16" spans="1:6" ht="12.75">
      <c r="A16" s="7"/>
      <c r="B16" s="37"/>
      <c r="C16" s="34"/>
      <c r="D16" s="37"/>
      <c r="E16" s="66">
        <f t="shared" si="0"/>
      </c>
      <c r="F16" s="8"/>
    </row>
    <row r="17" spans="1:6" ht="12.75">
      <c r="A17" s="7"/>
      <c r="B17" s="37"/>
      <c r="C17" s="34"/>
      <c r="D17" s="37"/>
      <c r="E17" s="66">
        <f t="shared" si="0"/>
      </c>
      <c r="F17" s="8"/>
    </row>
    <row r="18" spans="1:6" ht="12.75">
      <c r="A18" s="7"/>
      <c r="B18" s="37"/>
      <c r="C18" s="34"/>
      <c r="D18" s="37"/>
      <c r="E18" s="66">
        <f t="shared" si="0"/>
      </c>
      <c r="F18" s="8"/>
    </row>
    <row r="19" spans="1:6" ht="12.75">
      <c r="A19" s="7"/>
      <c r="B19" s="37"/>
      <c r="C19" s="34"/>
      <c r="D19" s="37"/>
      <c r="E19" s="66">
        <f t="shared" si="0"/>
      </c>
      <c r="F19" s="8"/>
    </row>
    <row r="20" spans="1:6" ht="12.75">
      <c r="A20" s="7"/>
      <c r="B20" s="37"/>
      <c r="C20" s="34"/>
      <c r="D20" s="37"/>
      <c r="E20" s="66">
        <f t="shared" si="0"/>
      </c>
      <c r="F20" s="8"/>
    </row>
    <row r="21" spans="1:6" ht="12.75">
      <c r="A21" s="7"/>
      <c r="B21" s="37"/>
      <c r="C21" s="34"/>
      <c r="D21" s="37"/>
      <c r="E21" s="66">
        <f t="shared" si="0"/>
      </c>
      <c r="F21" s="8"/>
    </row>
    <row r="22" spans="1:6" ht="12.75">
      <c r="A22" s="7"/>
      <c r="B22" s="37"/>
      <c r="C22" s="34"/>
      <c r="D22" s="37"/>
      <c r="E22" s="66">
        <f t="shared" si="0"/>
      </c>
      <c r="F22" s="8"/>
    </row>
    <row r="23" spans="1:6" ht="12.75">
      <c r="A23" s="7"/>
      <c r="B23" s="37"/>
      <c r="C23" s="34"/>
      <c r="D23" s="37"/>
      <c r="E23" s="66">
        <f t="shared" si="0"/>
      </c>
      <c r="F23" s="8"/>
    </row>
    <row r="24" spans="1:6" ht="12.75">
      <c r="A24" s="7"/>
      <c r="B24" s="37"/>
      <c r="C24" s="34"/>
      <c r="D24" s="37"/>
      <c r="E24" s="66">
        <f t="shared" si="0"/>
      </c>
      <c r="F24" s="8"/>
    </row>
    <row r="25" spans="1:6" ht="12.75">
      <c r="A25" s="7"/>
      <c r="B25" s="37"/>
      <c r="C25" s="34"/>
      <c r="D25" s="37"/>
      <c r="E25" s="66">
        <f t="shared" si="0"/>
      </c>
      <c r="F25" s="8"/>
    </row>
    <row r="26" spans="1:6" ht="12.75">
      <c r="A26" s="7"/>
      <c r="B26" s="37"/>
      <c r="C26" s="34"/>
      <c r="D26" s="37"/>
      <c r="E26" s="66">
        <f t="shared" si="0"/>
      </c>
      <c r="F26" s="8"/>
    </row>
    <row r="27" spans="1:6" ht="12.75">
      <c r="A27" s="7"/>
      <c r="B27" s="37"/>
      <c r="C27" s="34"/>
      <c r="D27" s="37"/>
      <c r="E27" s="66">
        <f t="shared" si="0"/>
      </c>
      <c r="F27" s="8"/>
    </row>
    <row r="28" spans="1:6" ht="12.75">
      <c r="A28" s="7"/>
      <c r="B28" s="37"/>
      <c r="C28" s="34"/>
      <c r="D28" s="37"/>
      <c r="E28" s="66">
        <f t="shared" si="0"/>
      </c>
      <c r="F28" s="8"/>
    </row>
    <row r="29" spans="1:6" ht="13.5" thickBot="1">
      <c r="A29" s="20"/>
      <c r="B29" s="38"/>
      <c r="C29" s="35"/>
      <c r="D29" s="38"/>
      <c r="E29" s="66">
        <f t="shared" si="0"/>
      </c>
      <c r="F29" s="8"/>
    </row>
    <row r="30" spans="1:6" ht="16.5" thickBot="1">
      <c r="A30" s="47" t="s">
        <v>25</v>
      </c>
      <c r="B30" s="22">
        <f>IF(SUM(B6:B29)=0,"",(SUM(B6:B29)))</f>
        <v>1.1</v>
      </c>
      <c r="C30" s="36"/>
      <c r="D30" s="22">
        <f>IF(SUM(D6:D29)=0,"",(SUM(D6:D29)))</f>
        <v>9.05</v>
      </c>
      <c r="E30" s="67">
        <f>IF((B30+D30)=0,"",(B30+D30))</f>
        <v>10.15</v>
      </c>
      <c r="F30" s="68">
        <f>IF(Hoja1!I35=0,"",Hoja1!I35)</f>
        <v>10.15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  <ignoredErrors>
    <ignoredError sqref="E7:E29 D30 B30" emptyCellReferenc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2" sqref="A2:A3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9" t="s">
        <v>22</v>
      </c>
      <c r="B2" s="120"/>
      <c r="C2" s="120"/>
      <c r="D2" s="120"/>
      <c r="E2" s="120"/>
      <c r="F2" s="1"/>
    </row>
    <row r="3" spans="1:6" ht="12.75" customHeight="1">
      <c r="A3" s="119"/>
      <c r="B3" s="120"/>
      <c r="C3" s="120"/>
      <c r="D3" s="120"/>
      <c r="E3" s="120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/>
      <c r="B6" s="61"/>
      <c r="C6" s="33"/>
      <c r="D6" s="61"/>
      <c r="E6" s="63">
        <f aca="true" t="shared" si="0" ref="E6:E29">IF((B6+D6)=0,"",(B6+D6))</f>
      </c>
      <c r="F6" s="8"/>
    </row>
    <row r="7" spans="1:6" ht="12.75">
      <c r="A7" s="7"/>
      <c r="B7" s="37"/>
      <c r="C7" s="34"/>
      <c r="D7" s="37"/>
      <c r="E7" s="63">
        <f t="shared" si="0"/>
      </c>
      <c r="F7" s="8"/>
    </row>
    <row r="8" spans="1:6" ht="12.75">
      <c r="A8" s="7"/>
      <c r="B8" s="37"/>
      <c r="C8" s="34"/>
      <c r="D8" s="37"/>
      <c r="E8" s="63">
        <f t="shared" si="0"/>
      </c>
      <c r="F8" s="8"/>
    </row>
    <row r="9" spans="1:6" ht="12.75">
      <c r="A9" s="7"/>
      <c r="B9" s="37"/>
      <c r="C9" s="34"/>
      <c r="D9" s="37"/>
      <c r="E9" s="63">
        <f t="shared" si="0"/>
      </c>
      <c r="F9" s="8"/>
    </row>
    <row r="10" spans="1:6" ht="12.75">
      <c r="A10" s="7"/>
      <c r="B10" s="37"/>
      <c r="C10" s="34"/>
      <c r="D10" s="37"/>
      <c r="E10" s="63">
        <f t="shared" si="0"/>
      </c>
      <c r="F10" s="8"/>
    </row>
    <row r="11" spans="1:6" ht="12.75">
      <c r="A11" s="7"/>
      <c r="B11" s="37"/>
      <c r="C11" s="34"/>
      <c r="D11" s="37"/>
      <c r="E11" s="63">
        <f t="shared" si="0"/>
      </c>
      <c r="F11" s="8"/>
    </row>
    <row r="12" spans="1:6" ht="12.75">
      <c r="A12" s="7"/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0</v>
      </c>
      <c r="C30" s="36"/>
      <c r="D30" s="22">
        <f>SUM(D6:D29)</f>
        <v>0</v>
      </c>
      <c r="E30" s="64">
        <f>B30+D30</f>
        <v>0</v>
      </c>
      <c r="F30" s="68">
        <f>Hoja1!I53</f>
        <v>0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5" sqref="A5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9" t="s">
        <v>22</v>
      </c>
      <c r="B2" s="120" t="s">
        <v>45</v>
      </c>
      <c r="C2" s="120"/>
      <c r="D2" s="120"/>
      <c r="E2" s="120"/>
    </row>
    <row r="3" spans="1:5" ht="12.75">
      <c r="A3" s="119"/>
      <c r="B3" s="120"/>
      <c r="C3" s="120"/>
      <c r="D3" s="120"/>
      <c r="E3" s="120"/>
    </row>
    <row r="4" ht="13.5" thickBot="1"/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9" ht="15.75">
      <c r="A6" s="46" t="s">
        <v>46</v>
      </c>
      <c r="B6" s="61">
        <v>3.3</v>
      </c>
      <c r="C6" s="33" t="s">
        <v>51</v>
      </c>
      <c r="D6" s="61">
        <v>3.3</v>
      </c>
      <c r="E6" s="63">
        <f>IF((B6+D6)=0,"",(B6+D6))</f>
        <v>6.6</v>
      </c>
      <c r="F6" s="8"/>
      <c r="H6" s="83"/>
      <c r="I6" s="88"/>
    </row>
    <row r="7" spans="1:9" ht="15.75">
      <c r="A7" s="7" t="s">
        <v>48</v>
      </c>
      <c r="B7" s="37">
        <v>2</v>
      </c>
      <c r="C7" s="34" t="s">
        <v>52</v>
      </c>
      <c r="D7" s="37">
        <v>2.6</v>
      </c>
      <c r="E7" s="63">
        <f aca="true" t="shared" si="0" ref="E7:E29">IF((B7+D7)=0,"",(B7+D7))</f>
        <v>4.6</v>
      </c>
      <c r="F7" s="8"/>
      <c r="H7" s="83"/>
      <c r="I7" s="88"/>
    </row>
    <row r="8" spans="1:9" ht="15.75">
      <c r="A8" s="7" t="s">
        <v>49</v>
      </c>
      <c r="B8" s="37">
        <v>3.6</v>
      </c>
      <c r="C8" s="34" t="s">
        <v>53</v>
      </c>
      <c r="D8" s="37">
        <v>3.1</v>
      </c>
      <c r="E8" s="63">
        <f t="shared" si="0"/>
        <v>6.7</v>
      </c>
      <c r="F8" s="8"/>
      <c r="H8" s="83"/>
      <c r="I8" s="88"/>
    </row>
    <row r="9" spans="1:9" ht="15.75">
      <c r="A9" s="7" t="s">
        <v>47</v>
      </c>
      <c r="B9" s="37">
        <v>2.8</v>
      </c>
      <c r="C9" s="34"/>
      <c r="D9" s="37"/>
      <c r="E9" s="63">
        <f t="shared" si="0"/>
        <v>2.8</v>
      </c>
      <c r="F9" s="8"/>
      <c r="H9" s="83"/>
      <c r="I9" s="88"/>
    </row>
    <row r="10" spans="1:9" ht="15.75">
      <c r="A10" s="7" t="s">
        <v>50</v>
      </c>
      <c r="B10" s="37">
        <v>4</v>
      </c>
      <c r="C10" s="34"/>
      <c r="D10" s="37"/>
      <c r="E10" s="63">
        <f t="shared" si="0"/>
        <v>4</v>
      </c>
      <c r="F10" s="8"/>
      <c r="H10" s="83"/>
      <c r="I10" s="88"/>
    </row>
    <row r="11" spans="1:9" ht="15.75">
      <c r="A11" s="7" t="s">
        <v>54</v>
      </c>
      <c r="B11" s="37">
        <v>2</v>
      </c>
      <c r="C11" s="34"/>
      <c r="D11" s="37"/>
      <c r="E11" s="63">
        <f t="shared" si="0"/>
        <v>2</v>
      </c>
      <c r="F11" s="8"/>
      <c r="H11" s="83"/>
      <c r="I11" s="88"/>
    </row>
    <row r="12" spans="2:9" ht="15.75">
      <c r="B12" s="37"/>
      <c r="C12" s="34"/>
      <c r="D12" s="37"/>
      <c r="E12" s="63">
        <f t="shared" si="0"/>
      </c>
      <c r="F12" s="8"/>
      <c r="H12" s="83"/>
      <c r="I12" s="88"/>
    </row>
    <row r="13" spans="1:9" ht="15.75">
      <c r="A13" s="7"/>
      <c r="B13" s="37"/>
      <c r="C13" s="34"/>
      <c r="D13" s="37"/>
      <c r="E13" s="63">
        <f t="shared" si="0"/>
      </c>
      <c r="F13" s="8"/>
      <c r="H13" s="83"/>
      <c r="I13" s="88"/>
    </row>
    <row r="14" spans="1:9" ht="15.75">
      <c r="A14" s="7"/>
      <c r="B14" s="37"/>
      <c r="C14" s="34"/>
      <c r="D14" s="37"/>
      <c r="E14" s="63">
        <f t="shared" si="0"/>
      </c>
      <c r="F14" s="8"/>
      <c r="H14" s="83"/>
      <c r="I14" s="88"/>
    </row>
    <row r="15" spans="1:9" ht="15.75">
      <c r="A15" s="7"/>
      <c r="B15" s="37"/>
      <c r="C15" s="34"/>
      <c r="D15" s="37"/>
      <c r="E15" s="63">
        <f t="shared" si="0"/>
      </c>
      <c r="F15" s="8"/>
      <c r="H15" s="83"/>
      <c r="I15" s="88"/>
    </row>
    <row r="16" spans="1:9" ht="15.75">
      <c r="A16" s="7"/>
      <c r="B16" s="37"/>
      <c r="C16" s="34"/>
      <c r="D16" s="37"/>
      <c r="E16" s="63">
        <f t="shared" si="0"/>
      </c>
      <c r="F16" s="8"/>
      <c r="H16" s="83"/>
      <c r="I16" s="88"/>
    </row>
    <row r="17" spans="1:9" ht="15.75">
      <c r="A17" s="7"/>
      <c r="B17" s="37"/>
      <c r="C17" s="34"/>
      <c r="D17" s="37"/>
      <c r="E17" s="63">
        <f t="shared" si="0"/>
      </c>
      <c r="F17" s="8"/>
      <c r="H17" s="83"/>
      <c r="I17" s="88"/>
    </row>
    <row r="18" spans="1:9" ht="15.75">
      <c r="A18" s="7"/>
      <c r="B18" s="37"/>
      <c r="C18" s="34"/>
      <c r="D18" s="37"/>
      <c r="E18" s="63">
        <f t="shared" si="0"/>
      </c>
      <c r="F18" s="8"/>
      <c r="H18" s="83"/>
      <c r="I18" s="88"/>
    </row>
    <row r="19" spans="1:9" ht="15.75">
      <c r="A19" s="7"/>
      <c r="B19" s="37"/>
      <c r="C19" s="34"/>
      <c r="D19" s="37"/>
      <c r="E19" s="63">
        <f t="shared" si="0"/>
      </c>
      <c r="F19" s="8"/>
      <c r="I19" s="88"/>
    </row>
    <row r="20" spans="1:9" ht="15.75">
      <c r="A20" s="88"/>
      <c r="B20" s="37"/>
      <c r="C20" s="34"/>
      <c r="D20" s="37"/>
      <c r="E20" s="63">
        <f t="shared" si="0"/>
      </c>
      <c r="F20" s="8"/>
      <c r="I20" s="88"/>
    </row>
    <row r="21" spans="1:9" ht="15.75">
      <c r="A21" s="7"/>
      <c r="B21" s="37"/>
      <c r="C21" s="34"/>
      <c r="D21" s="37"/>
      <c r="E21" s="63">
        <f t="shared" si="0"/>
      </c>
      <c r="F21" s="8"/>
      <c r="I21" s="88"/>
    </row>
    <row r="22" spans="1:9" ht="15.75">
      <c r="A22" s="7"/>
      <c r="B22" s="37"/>
      <c r="C22" s="34"/>
      <c r="D22" s="37"/>
      <c r="E22" s="63">
        <f t="shared" si="0"/>
      </c>
      <c r="F22" s="8"/>
      <c r="I22" s="88"/>
    </row>
    <row r="23" spans="1:9" ht="15.75">
      <c r="A23" s="7"/>
      <c r="B23" s="37"/>
      <c r="C23" s="34"/>
      <c r="D23" s="37"/>
      <c r="E23" s="63">
        <f t="shared" si="0"/>
      </c>
      <c r="F23" s="8"/>
      <c r="I23" s="8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17.7</v>
      </c>
      <c r="C30" s="36"/>
      <c r="D30" s="22">
        <f>SUM(D6:D29)</f>
        <v>9</v>
      </c>
      <c r="E30" s="64">
        <f>B30+D30</f>
        <v>26.7</v>
      </c>
      <c r="F30" s="68">
        <f>Hoja1!I36</f>
        <v>26.7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  <ignoredErrors>
    <ignoredError sqref="E9:E29 D30 B30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E6" sqref="E6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9" t="s">
        <v>22</v>
      </c>
      <c r="B2" s="120" t="s">
        <v>55</v>
      </c>
      <c r="C2" s="120"/>
      <c r="D2" s="120"/>
      <c r="E2" s="120"/>
    </row>
    <row r="3" spans="1:5" ht="12.75">
      <c r="A3" s="119"/>
      <c r="B3" s="120"/>
      <c r="C3" s="120"/>
      <c r="D3" s="120"/>
      <c r="E3" s="120"/>
    </row>
    <row r="4" ht="13.5" thickBot="1"/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8" ht="12.75">
      <c r="A6" s="46" t="s">
        <v>56</v>
      </c>
      <c r="B6" s="61">
        <v>1.1</v>
      </c>
      <c r="C6" s="33" t="s">
        <v>64</v>
      </c>
      <c r="D6" s="61">
        <v>1.1</v>
      </c>
      <c r="E6" s="63">
        <f>IF((B6+D6)=0,"",(B6+D6))</f>
        <v>2.2</v>
      </c>
      <c r="F6" s="8"/>
      <c r="H6"/>
    </row>
    <row r="7" spans="1:8" ht="12.75">
      <c r="A7" s="7" t="s">
        <v>57</v>
      </c>
      <c r="B7" s="37">
        <v>1.2</v>
      </c>
      <c r="C7" s="34" t="s">
        <v>65</v>
      </c>
      <c r="D7" s="37">
        <v>1.3</v>
      </c>
      <c r="E7" s="63">
        <f aca="true" t="shared" si="0" ref="E7:E29">IF((B7+D7)=0,"",(B7+D7))</f>
        <v>2.5</v>
      </c>
      <c r="F7" s="8"/>
      <c r="H7"/>
    </row>
    <row r="8" spans="1:8" ht="12.75">
      <c r="A8" s="7" t="s">
        <v>58</v>
      </c>
      <c r="B8" s="37">
        <v>1</v>
      </c>
      <c r="C8" s="34"/>
      <c r="D8" s="37"/>
      <c r="E8" s="63">
        <f t="shared" si="0"/>
        <v>1</v>
      </c>
      <c r="F8" s="8"/>
      <c r="H8"/>
    </row>
    <row r="9" spans="1:8" ht="12.75">
      <c r="A9" s="7" t="s">
        <v>59</v>
      </c>
      <c r="B9" s="37">
        <v>1.4</v>
      </c>
      <c r="C9" s="34"/>
      <c r="D9" s="37"/>
      <c r="E9" s="63">
        <f t="shared" si="0"/>
        <v>1.4</v>
      </c>
      <c r="F9" s="8"/>
      <c r="H9"/>
    </row>
    <row r="10" spans="1:8" ht="12.75">
      <c r="A10" s="7" t="s">
        <v>60</v>
      </c>
      <c r="B10" s="37">
        <v>2</v>
      </c>
      <c r="C10" s="34"/>
      <c r="D10" s="37"/>
      <c r="E10" s="63">
        <f t="shared" si="0"/>
        <v>2</v>
      </c>
      <c r="F10" s="8"/>
      <c r="H10"/>
    </row>
    <row r="11" spans="1:8" ht="12.75">
      <c r="A11" s="7" t="s">
        <v>61</v>
      </c>
      <c r="B11" s="37">
        <v>1.3</v>
      </c>
      <c r="C11" s="34"/>
      <c r="D11" s="37"/>
      <c r="E11" s="63">
        <f t="shared" si="0"/>
        <v>1.3</v>
      </c>
      <c r="F11" s="8"/>
      <c r="H11"/>
    </row>
    <row r="12" spans="1:8" ht="12.75">
      <c r="A12" s="7" t="s">
        <v>62</v>
      </c>
      <c r="B12" s="37">
        <v>3.3</v>
      </c>
      <c r="C12" s="34"/>
      <c r="D12" s="37"/>
      <c r="E12" s="63">
        <f t="shared" si="0"/>
        <v>3.3</v>
      </c>
      <c r="F12" s="8"/>
      <c r="H12"/>
    </row>
    <row r="13" spans="1:8" ht="12.75">
      <c r="A13" s="7" t="s">
        <v>63</v>
      </c>
      <c r="B13" s="37">
        <v>1.1</v>
      </c>
      <c r="C13" s="34"/>
      <c r="D13" s="37"/>
      <c r="E13" s="63">
        <f t="shared" si="0"/>
        <v>1.1</v>
      </c>
      <c r="F13" s="8"/>
      <c r="H13"/>
    </row>
    <row r="14" spans="1:8" ht="12.75">
      <c r="A14" s="7"/>
      <c r="B14" s="37"/>
      <c r="C14" s="34"/>
      <c r="D14" s="37"/>
      <c r="E14" s="63">
        <f t="shared" si="0"/>
      </c>
      <c r="F14" s="8"/>
      <c r="H14"/>
    </row>
    <row r="15" spans="2:8" ht="12.75">
      <c r="B15" s="37"/>
      <c r="C15" s="34"/>
      <c r="D15" s="37"/>
      <c r="E15" s="63">
        <f t="shared" si="0"/>
      </c>
      <c r="F15" s="8"/>
      <c r="H15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12.399999999999999</v>
      </c>
      <c r="C30" s="36"/>
      <c r="D30" s="22">
        <f>SUM(D6:D29)</f>
        <v>2.4000000000000004</v>
      </c>
      <c r="E30" s="64">
        <f>B30+D30</f>
        <v>14.799999999999999</v>
      </c>
      <c r="F30" s="68">
        <f>Hoja1!I37</f>
        <v>14.799999999999999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  <ignoredErrors>
    <ignoredError sqref="E8:E29 B30 D30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E6" sqref="E6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9" t="s">
        <v>22</v>
      </c>
      <c r="B2" s="120" t="s">
        <v>76</v>
      </c>
      <c r="C2" s="120"/>
      <c r="D2" s="120"/>
      <c r="E2" s="120"/>
    </row>
    <row r="3" spans="1:5" ht="12.75">
      <c r="A3" s="119"/>
      <c r="B3" s="120"/>
      <c r="C3" s="120"/>
      <c r="D3" s="120"/>
      <c r="E3" s="120"/>
    </row>
    <row r="4" ht="13.5" thickBot="1"/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8" ht="12.75">
      <c r="A6" s="46" t="s">
        <v>67</v>
      </c>
      <c r="B6" s="61">
        <v>1.1</v>
      </c>
      <c r="C6" s="7" t="s">
        <v>72</v>
      </c>
      <c r="D6" s="61">
        <v>2.2</v>
      </c>
      <c r="E6" s="63">
        <f>IF((B6+D6)=0,"",(B6+D6))</f>
        <v>3.3000000000000003</v>
      </c>
      <c r="F6" s="8"/>
      <c r="H6" s="79"/>
    </row>
    <row r="7" spans="1:8" ht="12.75">
      <c r="A7" s="7" t="s">
        <v>68</v>
      </c>
      <c r="B7" s="37">
        <v>1</v>
      </c>
      <c r="C7" s="34" t="s">
        <v>73</v>
      </c>
      <c r="D7" s="37">
        <v>2</v>
      </c>
      <c r="E7" s="63">
        <f aca="true" t="shared" si="0" ref="E7:E29">IF((B7+D7)=0,"",(B7+D7))</f>
        <v>3</v>
      </c>
      <c r="F7" s="8"/>
      <c r="H7" s="79"/>
    </row>
    <row r="8" spans="1:8" ht="12.75">
      <c r="A8" s="7" t="s">
        <v>69</v>
      </c>
      <c r="B8" s="37">
        <v>1.4</v>
      </c>
      <c r="C8" s="34" t="s">
        <v>74</v>
      </c>
      <c r="D8" s="37">
        <v>3.1</v>
      </c>
      <c r="E8" s="63">
        <f t="shared" si="0"/>
        <v>4.5</v>
      </c>
      <c r="F8" s="8"/>
      <c r="H8" s="79"/>
    </row>
    <row r="9" spans="1:8" ht="12.75">
      <c r="A9" s="7" t="s">
        <v>70</v>
      </c>
      <c r="B9" s="37">
        <v>1.1</v>
      </c>
      <c r="C9" s="34"/>
      <c r="D9" s="37"/>
      <c r="E9" s="63">
        <f t="shared" si="0"/>
        <v>1.1</v>
      </c>
      <c r="F9" s="8"/>
      <c r="H9" s="79"/>
    </row>
    <row r="10" spans="1:8" ht="12.75">
      <c r="A10" s="7" t="s">
        <v>71</v>
      </c>
      <c r="B10" s="37">
        <v>2</v>
      </c>
      <c r="D10" s="37"/>
      <c r="E10" s="63">
        <f t="shared" si="0"/>
        <v>2</v>
      </c>
      <c r="F10" s="8"/>
      <c r="H10" s="79"/>
    </row>
    <row r="11" spans="1:8" ht="12.75">
      <c r="A11" s="7" t="s">
        <v>75</v>
      </c>
      <c r="B11" s="37"/>
      <c r="C11" s="34"/>
      <c r="D11" s="37"/>
      <c r="E11" s="63">
        <f t="shared" si="0"/>
      </c>
      <c r="F11" s="8"/>
      <c r="H11" s="79"/>
    </row>
    <row r="12" spans="1:6" ht="12.75">
      <c r="A12" s="7"/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6.6</v>
      </c>
      <c r="C30" s="36"/>
      <c r="D30" s="22">
        <f>SUM(D6:D29)</f>
        <v>7.300000000000001</v>
      </c>
      <c r="E30" s="64">
        <f>B30+D30</f>
        <v>13.9</v>
      </c>
      <c r="F30" s="68">
        <f>Hoja1!I38</f>
        <v>13.9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  <ignoredErrors>
    <ignoredError sqref="E9:E29 B30 D30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E6" sqref="E6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9" t="s">
        <v>22</v>
      </c>
      <c r="B2" s="120" t="s">
        <v>79</v>
      </c>
      <c r="C2" s="120"/>
      <c r="D2" s="120"/>
      <c r="E2" s="120"/>
    </row>
    <row r="3" spans="1:5" ht="12.75">
      <c r="A3" s="119"/>
      <c r="B3" s="120"/>
      <c r="C3" s="120"/>
      <c r="D3" s="120"/>
      <c r="E3" s="120"/>
    </row>
    <row r="4" ht="13.5" thickBot="1"/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 t="s">
        <v>80</v>
      </c>
      <c r="B6" s="61">
        <v>1.1</v>
      </c>
      <c r="C6" s="33"/>
      <c r="D6" s="61"/>
      <c r="E6" s="63">
        <f>IF((B6+D6)=0,"",(B6+D6))</f>
        <v>1.1</v>
      </c>
      <c r="F6" s="8"/>
    </row>
    <row r="7" spans="1:6" ht="12.75">
      <c r="A7" s="7" t="s">
        <v>81</v>
      </c>
      <c r="B7" s="37">
        <v>2</v>
      </c>
      <c r="C7" s="34"/>
      <c r="D7" s="37"/>
      <c r="E7" s="63">
        <f aca="true" t="shared" si="0" ref="E7:E29">IF((B7+D7)=0,"",(B7+D7))</f>
        <v>2</v>
      </c>
      <c r="F7" s="8"/>
    </row>
    <row r="8" spans="1:6" ht="12.75">
      <c r="A8" s="7" t="s">
        <v>82</v>
      </c>
      <c r="B8" s="37">
        <v>1.2</v>
      </c>
      <c r="C8" s="34"/>
      <c r="D8" s="37"/>
      <c r="E8" s="63">
        <f t="shared" si="0"/>
        <v>1.2</v>
      </c>
      <c r="F8" s="8"/>
    </row>
    <row r="9" spans="1:6" ht="12.75">
      <c r="A9" s="7" t="s">
        <v>83</v>
      </c>
      <c r="B9" s="37">
        <v>1.4</v>
      </c>
      <c r="C9" s="34"/>
      <c r="D9" s="37"/>
      <c r="E9" s="63">
        <f t="shared" si="0"/>
        <v>1.4</v>
      </c>
      <c r="F9" s="8"/>
    </row>
    <row r="10" spans="1:6" ht="12.75">
      <c r="A10" s="7" t="s">
        <v>84</v>
      </c>
      <c r="B10" s="37">
        <v>1.1</v>
      </c>
      <c r="C10" s="34"/>
      <c r="D10" s="37"/>
      <c r="E10" s="63">
        <f t="shared" si="0"/>
        <v>1.1</v>
      </c>
      <c r="F10" s="8"/>
    </row>
    <row r="11" spans="1:6" ht="12.75">
      <c r="A11" s="7" t="s">
        <v>85</v>
      </c>
      <c r="B11" s="37">
        <v>2</v>
      </c>
      <c r="C11" s="34"/>
      <c r="D11" s="37"/>
      <c r="E11" s="63">
        <f t="shared" si="0"/>
        <v>2</v>
      </c>
      <c r="F11" s="8"/>
    </row>
    <row r="12" spans="1:6" ht="12.75">
      <c r="A12" s="7" t="s">
        <v>86</v>
      </c>
      <c r="B12" s="37">
        <v>2</v>
      </c>
      <c r="C12" s="34"/>
      <c r="D12" s="37"/>
      <c r="E12" s="63">
        <f t="shared" si="0"/>
        <v>2</v>
      </c>
      <c r="F12" s="8"/>
    </row>
    <row r="13" spans="1:6" ht="12.75">
      <c r="A13" s="7" t="s">
        <v>87</v>
      </c>
      <c r="B13" s="37">
        <v>1.2</v>
      </c>
      <c r="C13" s="34"/>
      <c r="D13" s="37"/>
      <c r="E13" s="63">
        <f t="shared" si="0"/>
        <v>1.2</v>
      </c>
      <c r="F13" s="8"/>
    </row>
    <row r="14" spans="1:6" ht="12.75">
      <c r="A14" s="7" t="s">
        <v>88</v>
      </c>
      <c r="B14" s="37">
        <v>1.8</v>
      </c>
      <c r="C14" s="34"/>
      <c r="D14" s="37"/>
      <c r="E14" s="63">
        <f t="shared" si="0"/>
        <v>1.8</v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13.799999999999999</v>
      </c>
      <c r="C30" s="36"/>
      <c r="D30" s="22">
        <f>SUM(D6:D29)</f>
        <v>0</v>
      </c>
      <c r="E30" s="64">
        <f>B30+D30</f>
        <v>13.799999999999999</v>
      </c>
      <c r="F30" s="68">
        <f>Hoja1!I39</f>
        <v>13.799999999999999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  <ignoredErrors>
    <ignoredError sqref="E6:E29 D30 B30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E6" sqref="E6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9" t="s">
        <v>22</v>
      </c>
      <c r="B2" s="120" t="s">
        <v>97</v>
      </c>
      <c r="C2" s="120"/>
      <c r="D2" s="120"/>
      <c r="E2" s="120"/>
    </row>
    <row r="3" spans="1:5" ht="12.75">
      <c r="A3" s="119"/>
      <c r="B3" s="120"/>
      <c r="C3" s="120"/>
      <c r="D3" s="120"/>
      <c r="E3" s="120"/>
    </row>
    <row r="4" ht="13.5" thickBot="1"/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7" t="s">
        <v>89</v>
      </c>
      <c r="B6" s="61">
        <v>1.1</v>
      </c>
      <c r="C6" s="33" t="s">
        <v>98</v>
      </c>
      <c r="D6" s="61">
        <v>2.4</v>
      </c>
      <c r="E6" s="63">
        <f>IF((B6+D6)=0,"",(B6+D6))</f>
        <v>3.5</v>
      </c>
      <c r="F6" s="8"/>
    </row>
    <row r="7" spans="1:6" ht="12.75">
      <c r="A7" s="7" t="s">
        <v>90</v>
      </c>
      <c r="B7" s="37">
        <v>2</v>
      </c>
      <c r="C7" s="34" t="s">
        <v>99</v>
      </c>
      <c r="D7" s="37">
        <v>2.5</v>
      </c>
      <c r="E7" s="63">
        <f aca="true" t="shared" si="0" ref="E7:E29">IF((B7+D7)=0,"",(B7+D7))</f>
        <v>4.5</v>
      </c>
      <c r="F7" s="8"/>
    </row>
    <row r="8" spans="1:6" ht="12.75">
      <c r="A8" s="7" t="s">
        <v>91</v>
      </c>
      <c r="B8" s="37">
        <v>1.2</v>
      </c>
      <c r="C8" s="34" t="s">
        <v>100</v>
      </c>
      <c r="D8" s="37">
        <v>3.1</v>
      </c>
      <c r="E8" s="63">
        <f t="shared" si="0"/>
        <v>4.3</v>
      </c>
      <c r="F8" s="8"/>
    </row>
    <row r="9" spans="1:6" ht="12.75">
      <c r="A9" s="7" t="s">
        <v>92</v>
      </c>
      <c r="B9" s="37">
        <v>1.4</v>
      </c>
      <c r="C9" s="34"/>
      <c r="D9" s="37"/>
      <c r="E9" s="63">
        <f t="shared" si="0"/>
        <v>1.4</v>
      </c>
      <c r="F9" s="8"/>
    </row>
    <row r="10" spans="1:6" ht="12.75">
      <c r="A10" s="7" t="s">
        <v>93</v>
      </c>
      <c r="B10" s="37">
        <v>1.2</v>
      </c>
      <c r="C10" s="34"/>
      <c r="D10" s="37"/>
      <c r="E10" s="63">
        <f t="shared" si="0"/>
        <v>1.2</v>
      </c>
      <c r="F10" s="8"/>
    </row>
    <row r="11" spans="1:6" ht="12.75">
      <c r="A11" s="7" t="s">
        <v>94</v>
      </c>
      <c r="B11" s="37">
        <v>1</v>
      </c>
      <c r="C11" s="34"/>
      <c r="D11" s="37"/>
      <c r="E11" s="63">
        <f t="shared" si="0"/>
        <v>1</v>
      </c>
      <c r="F11" s="8"/>
    </row>
    <row r="12" spans="1:6" ht="12.75">
      <c r="A12" s="7" t="s">
        <v>95</v>
      </c>
      <c r="B12" s="37">
        <v>1.1</v>
      </c>
      <c r="C12" s="34"/>
      <c r="D12" s="37"/>
      <c r="E12" s="63">
        <f t="shared" si="0"/>
        <v>1.1</v>
      </c>
      <c r="F12" s="8"/>
    </row>
    <row r="13" spans="1:6" ht="12.75">
      <c r="A13" s="7" t="s">
        <v>96</v>
      </c>
      <c r="B13" s="37">
        <v>2</v>
      </c>
      <c r="C13" s="34"/>
      <c r="D13" s="37"/>
      <c r="E13" s="63">
        <f t="shared" si="0"/>
        <v>2</v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11</v>
      </c>
      <c r="C30" s="36"/>
      <c r="D30" s="22">
        <f>SUM(D6:D29)</f>
        <v>8</v>
      </c>
      <c r="E30" s="64">
        <f>B30+D30</f>
        <v>19</v>
      </c>
      <c r="F30" s="68">
        <f>Hoja1!I40</f>
        <v>19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  <ignoredErrors>
    <ignoredError sqref="E9:E29 D30 B30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E6" sqref="E6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9" t="s">
        <v>22</v>
      </c>
      <c r="B2" s="120" t="s">
        <v>101</v>
      </c>
      <c r="C2" s="120"/>
      <c r="D2" s="120"/>
      <c r="E2" s="120"/>
    </row>
    <row r="3" spans="1:5" ht="12.75">
      <c r="A3" s="119"/>
      <c r="B3" s="120"/>
      <c r="C3" s="120"/>
      <c r="D3" s="120"/>
      <c r="E3" s="120"/>
    </row>
    <row r="4" ht="13.5" thickBot="1"/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7" t="s">
        <v>102</v>
      </c>
      <c r="B6" s="37">
        <v>1</v>
      </c>
      <c r="C6" s="34" t="s">
        <v>108</v>
      </c>
      <c r="D6" s="37">
        <v>2.5</v>
      </c>
      <c r="E6" s="63">
        <f>IF((B6+D6)=0,"",(B6+D6))</f>
        <v>3.5</v>
      </c>
      <c r="F6" s="89"/>
    </row>
    <row r="7" spans="1:6" ht="12.75">
      <c r="A7" s="7" t="s">
        <v>103</v>
      </c>
      <c r="B7" s="37">
        <v>1.2</v>
      </c>
      <c r="C7" s="90" t="s">
        <v>107</v>
      </c>
      <c r="D7" s="37">
        <v>1.1</v>
      </c>
      <c r="E7" s="63">
        <f aca="true" t="shared" si="0" ref="E7:E29">IF((B7+D7)=0,"",(B7+D7))</f>
        <v>2.3</v>
      </c>
      <c r="F7" s="89"/>
    </row>
    <row r="8" spans="1:6" ht="12.75">
      <c r="A8" s="7" t="s">
        <v>104</v>
      </c>
      <c r="B8" s="37">
        <v>2</v>
      </c>
      <c r="C8" s="34"/>
      <c r="D8" s="37"/>
      <c r="E8" s="63">
        <f t="shared" si="0"/>
        <v>2</v>
      </c>
      <c r="F8" s="89"/>
    </row>
    <row r="9" spans="1:6" ht="12.75">
      <c r="A9" s="7" t="s">
        <v>105</v>
      </c>
      <c r="B9" s="37">
        <v>1.2</v>
      </c>
      <c r="C9" s="34"/>
      <c r="D9" s="37"/>
      <c r="E9" s="63">
        <f t="shared" si="0"/>
        <v>1.2</v>
      </c>
      <c r="F9" s="89"/>
    </row>
    <row r="10" spans="1:6" ht="12.75">
      <c r="A10" s="7" t="s">
        <v>106</v>
      </c>
      <c r="B10" s="37">
        <v>1.1</v>
      </c>
      <c r="C10" s="34"/>
      <c r="D10" s="37"/>
      <c r="E10" s="63">
        <f t="shared" si="0"/>
        <v>1.1</v>
      </c>
      <c r="F10" s="89"/>
    </row>
    <row r="11" spans="1:6" ht="12.75">
      <c r="A11" s="7"/>
      <c r="B11" s="37"/>
      <c r="C11" s="34"/>
      <c r="D11" s="37"/>
      <c r="E11" s="63">
        <f t="shared" si="0"/>
      </c>
      <c r="F11" s="89"/>
    </row>
    <row r="12" spans="1:6" ht="12.75">
      <c r="A12" s="7"/>
      <c r="B12" s="37"/>
      <c r="C12" s="34"/>
      <c r="D12" s="37"/>
      <c r="E12" s="63">
        <f t="shared" si="0"/>
      </c>
      <c r="F12" s="89"/>
    </row>
    <row r="13" spans="1:6" ht="12.75">
      <c r="A13" s="7"/>
      <c r="B13" s="37"/>
      <c r="C13" s="34"/>
      <c r="D13" s="37"/>
      <c r="E13" s="63">
        <f t="shared" si="0"/>
      </c>
      <c r="F13" s="89"/>
    </row>
    <row r="14" spans="1:6" ht="12.75">
      <c r="A14" s="7"/>
      <c r="B14" s="37"/>
      <c r="C14" s="34"/>
      <c r="D14" s="37"/>
      <c r="E14" s="63">
        <f t="shared" si="0"/>
      </c>
      <c r="F14" s="89"/>
    </row>
    <row r="15" spans="1:6" ht="12.75">
      <c r="A15" s="7"/>
      <c r="B15" s="37"/>
      <c r="C15" s="34"/>
      <c r="D15" s="37"/>
      <c r="E15" s="63">
        <f t="shared" si="0"/>
      </c>
      <c r="F15" s="89"/>
    </row>
    <row r="16" spans="1:6" ht="12.75">
      <c r="A16" s="7"/>
      <c r="B16" s="37"/>
      <c r="C16" s="34"/>
      <c r="D16" s="37"/>
      <c r="E16" s="63">
        <f t="shared" si="0"/>
      </c>
      <c r="F16" s="89"/>
    </row>
    <row r="17" spans="1:6" ht="12.75">
      <c r="A17" s="7"/>
      <c r="B17" s="37"/>
      <c r="C17" s="34"/>
      <c r="D17" s="37"/>
      <c r="E17" s="63">
        <f t="shared" si="0"/>
      </c>
      <c r="F17" s="89"/>
    </row>
    <row r="18" spans="1:6" ht="12.75">
      <c r="A18" s="7"/>
      <c r="B18" s="37"/>
      <c r="C18" s="34"/>
      <c r="D18" s="37"/>
      <c r="E18" s="63">
        <f t="shared" si="0"/>
      </c>
      <c r="F18" s="89"/>
    </row>
    <row r="19" spans="1:6" ht="12.75">
      <c r="A19" s="7"/>
      <c r="B19" s="37"/>
      <c r="C19" s="34"/>
      <c r="D19" s="37"/>
      <c r="E19" s="63">
        <f t="shared" si="0"/>
      </c>
      <c r="F19" s="89"/>
    </row>
    <row r="20" spans="1:6" ht="12.75">
      <c r="A20" s="7"/>
      <c r="B20" s="37"/>
      <c r="C20" s="34"/>
      <c r="D20" s="37"/>
      <c r="E20" s="63">
        <f t="shared" si="0"/>
      </c>
      <c r="F20" s="89"/>
    </row>
    <row r="21" spans="1:6" ht="12.75">
      <c r="A21" s="7"/>
      <c r="B21" s="37"/>
      <c r="C21" s="34"/>
      <c r="D21" s="37"/>
      <c r="E21" s="63">
        <f t="shared" si="0"/>
      </c>
      <c r="F21" s="89"/>
    </row>
    <row r="22" spans="1:6" ht="12.75">
      <c r="A22" s="7"/>
      <c r="B22" s="37"/>
      <c r="C22" s="34"/>
      <c r="D22" s="37"/>
      <c r="E22" s="63">
        <f t="shared" si="0"/>
      </c>
      <c r="F22" s="89"/>
    </row>
    <row r="23" spans="1:6" ht="12.75">
      <c r="A23" s="7"/>
      <c r="B23" s="37"/>
      <c r="C23" s="34"/>
      <c r="D23" s="37"/>
      <c r="E23" s="63">
        <f t="shared" si="0"/>
      </c>
      <c r="F23" s="89"/>
    </row>
    <row r="24" spans="1:6" ht="12.75">
      <c r="A24" s="7"/>
      <c r="B24" s="37"/>
      <c r="C24" s="34"/>
      <c r="D24" s="37"/>
      <c r="E24" s="63">
        <f t="shared" si="0"/>
      </c>
      <c r="F24" s="89"/>
    </row>
    <row r="25" spans="1:6" ht="12.75">
      <c r="A25" s="7"/>
      <c r="B25" s="37"/>
      <c r="C25" s="34"/>
      <c r="D25" s="37"/>
      <c r="E25" s="63">
        <f t="shared" si="0"/>
      </c>
      <c r="F25" s="89"/>
    </row>
    <row r="26" spans="1:6" ht="12.75">
      <c r="A26" s="7"/>
      <c r="B26" s="37"/>
      <c r="C26" s="34"/>
      <c r="D26" s="37"/>
      <c r="E26" s="63">
        <f t="shared" si="0"/>
      </c>
      <c r="F26" s="89"/>
    </row>
    <row r="27" spans="1:6" ht="12.75">
      <c r="A27" s="7"/>
      <c r="B27" s="37"/>
      <c r="C27" s="34"/>
      <c r="D27" s="37"/>
      <c r="E27" s="63">
        <f t="shared" si="0"/>
      </c>
      <c r="F27" s="89"/>
    </row>
    <row r="28" spans="1:6" ht="12.75">
      <c r="A28" s="7"/>
      <c r="B28" s="37"/>
      <c r="C28" s="34"/>
      <c r="D28" s="37"/>
      <c r="E28" s="63">
        <f t="shared" si="0"/>
      </c>
      <c r="F28" s="89"/>
    </row>
    <row r="29" spans="1:6" ht="13.5" thickBot="1">
      <c r="A29" s="20"/>
      <c r="B29" s="38"/>
      <c r="C29" s="35"/>
      <c r="D29" s="38"/>
      <c r="E29" s="63">
        <f t="shared" si="0"/>
      </c>
      <c r="F29" s="89"/>
    </row>
    <row r="30" spans="1:6" ht="16.5" thickBot="1">
      <c r="A30" s="47" t="s">
        <v>25</v>
      </c>
      <c r="B30" s="22">
        <f>SUM(B6:B29)</f>
        <v>6.5</v>
      </c>
      <c r="C30" s="36"/>
      <c r="D30" s="22">
        <f>SUM(D6:D29)</f>
        <v>3.6</v>
      </c>
      <c r="E30" s="64">
        <f>B30+D30</f>
        <v>10.1</v>
      </c>
      <c r="F30" s="68">
        <f>Hoja1!I41</f>
        <v>10.1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  <ignoredErrors>
    <ignoredError sqref="E8:E29 B30 D30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B7" sqref="B7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9" t="s">
        <v>22</v>
      </c>
      <c r="B2" s="120" t="s">
        <v>44</v>
      </c>
      <c r="C2" s="120"/>
      <c r="D2" s="120"/>
      <c r="E2" s="120"/>
    </row>
    <row r="3" spans="1:5" ht="12.75">
      <c r="A3" s="119"/>
      <c r="B3" s="120"/>
      <c r="C3" s="120"/>
      <c r="D3" s="120"/>
      <c r="E3" s="120"/>
    </row>
    <row r="4" ht="13.5" thickBot="1"/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7" t="s">
        <v>115</v>
      </c>
      <c r="B6" s="61">
        <v>2.2</v>
      </c>
      <c r="C6" s="33" t="s">
        <v>111</v>
      </c>
      <c r="D6" s="61">
        <v>1.55</v>
      </c>
      <c r="E6" s="63">
        <f>IF((B6+D6)=0,"",(B6+D6))</f>
        <v>3.75</v>
      </c>
      <c r="F6" s="8"/>
    </row>
    <row r="7" spans="1:6" ht="12.75">
      <c r="A7" s="7"/>
      <c r="B7" s="37"/>
      <c r="C7" s="34" t="s">
        <v>112</v>
      </c>
      <c r="D7" s="37">
        <v>2.4</v>
      </c>
      <c r="E7" s="63">
        <f aca="true" t="shared" si="0" ref="E7:E29">IF((B7+D7)=0,"",(B7+D7))</f>
        <v>2.4</v>
      </c>
      <c r="F7" s="8"/>
    </row>
    <row r="8" spans="1:6" ht="12.75">
      <c r="A8" s="7"/>
      <c r="B8" s="37"/>
      <c r="C8" s="34" t="s">
        <v>42</v>
      </c>
      <c r="D8" s="37">
        <v>1.1</v>
      </c>
      <c r="E8" s="63">
        <f t="shared" si="0"/>
        <v>1.1</v>
      </c>
      <c r="F8" s="8"/>
    </row>
    <row r="9" spans="1:6" ht="12.75">
      <c r="A9" s="7"/>
      <c r="B9" s="37"/>
      <c r="C9" s="34" t="s">
        <v>113</v>
      </c>
      <c r="D9" s="37">
        <v>1.3</v>
      </c>
      <c r="E9" s="63">
        <f t="shared" si="0"/>
        <v>1.3</v>
      </c>
      <c r="F9" s="8"/>
    </row>
    <row r="10" spans="1:6" ht="12.75">
      <c r="A10" s="7"/>
      <c r="B10" s="37"/>
      <c r="C10" s="34"/>
      <c r="D10" s="37"/>
      <c r="E10" s="63">
        <f t="shared" si="0"/>
      </c>
      <c r="F10" s="8"/>
    </row>
    <row r="11" spans="1:6" ht="12.75">
      <c r="A11" s="7"/>
      <c r="B11" s="37"/>
      <c r="C11" s="34"/>
      <c r="D11" s="37"/>
      <c r="E11" s="63">
        <f t="shared" si="0"/>
      </c>
      <c r="F11" s="8"/>
    </row>
    <row r="12" spans="1:6" ht="12.75">
      <c r="A12" s="7"/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2.2</v>
      </c>
      <c r="C30" s="36"/>
      <c r="D30" s="22">
        <f>SUM(D6:D29)</f>
        <v>6.3500000000000005</v>
      </c>
      <c r="E30" s="64">
        <f>B30+D30</f>
        <v>8.55</v>
      </c>
      <c r="F30" s="68">
        <f>Hoja1!I42</f>
        <v>8.55</v>
      </c>
    </row>
    <row r="36" ht="12.75">
      <c r="A36" s="8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  <ignoredErrors>
    <ignoredError sqref="E6 E7:E28 B30 D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2014-03-20T06:29:30Z</cp:lastPrinted>
  <dcterms:created xsi:type="dcterms:W3CDTF">2013-11-25T11:18:47Z</dcterms:created>
  <dcterms:modified xsi:type="dcterms:W3CDTF">2014-03-22T12:34:13Z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