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1410" windowWidth="12120" windowHeight="8955" activeTab="1"/>
  </bookViews>
  <sheets>
    <sheet name="Detalles" sheetId="1" r:id="rId1"/>
    <sheet name="Completo" sheetId="2" r:id="rId2"/>
    <sheet name="Resumen" sheetId="3" r:id="rId3"/>
  </sheets>
  <definedNames>
    <definedName name="_xlnm.Print_Area" localSheetId="1">'Completo'!$A$1:$M$91</definedName>
    <definedName name="_xlnm.Print_Area" localSheetId="0">'Detalles'!#REF!</definedName>
  </definedNames>
  <calcPr fullCalcOnLoad="1"/>
</workbook>
</file>

<file path=xl/sharedStrings.xml><?xml version="1.0" encoding="utf-8"?>
<sst xmlns="http://schemas.openxmlformats.org/spreadsheetml/2006/main" count="213" uniqueCount="156">
  <si>
    <t>CUENTA DE RESULTADOS (Resumen)</t>
  </si>
  <si>
    <t>A. Cuotas</t>
  </si>
  <si>
    <t>Total Ingresos:</t>
  </si>
  <si>
    <t>1. Asignaciones</t>
  </si>
  <si>
    <t>3. Arrendamientos</t>
  </si>
  <si>
    <t>4. Agrícolas</t>
  </si>
  <si>
    <t>5. Coope 2º Grado</t>
  </si>
  <si>
    <t>MOVIMIENTOS DE CAJA (Resumen)</t>
  </si>
  <si>
    <t>Caja inicio mes:</t>
  </si>
  <si>
    <t>Caja final mes:</t>
  </si>
  <si>
    <t>MOVIMIENTOS DE CAJA (completos)</t>
  </si>
  <si>
    <t xml:space="preserve">  1. Amort. Furgo grande</t>
  </si>
  <si>
    <t xml:space="preserve">  2. Amort. Furgo peque</t>
  </si>
  <si>
    <t xml:space="preserve">  3. Amort. Motoazada</t>
  </si>
  <si>
    <t xml:space="preserve">  4. Averías</t>
  </si>
  <si>
    <t xml:space="preserve">  6. Fdo Cooperativo</t>
  </si>
  <si>
    <t>Total Ingresos Normales:</t>
  </si>
  <si>
    <t>MOVIMIENTOS DE FONDOS</t>
  </si>
  <si>
    <t>(Ver Hoja 2 para detalles)</t>
  </si>
  <si>
    <t xml:space="preserve">    Fondo</t>
  </si>
  <si>
    <t>Inicio mes</t>
  </si>
  <si>
    <t>Aport. mes</t>
  </si>
  <si>
    <t>Final mes</t>
  </si>
  <si>
    <t>subtotal combustible</t>
  </si>
  <si>
    <t>1. Furgo grande</t>
  </si>
  <si>
    <t>2. Furgo peque</t>
  </si>
  <si>
    <t>3. Motoazada</t>
  </si>
  <si>
    <t xml:space="preserve">   - Casa/Almacén</t>
  </si>
  <si>
    <t>4. Averías</t>
  </si>
  <si>
    <t xml:space="preserve">   - Tierras</t>
  </si>
  <si>
    <t>subtotal arrendamientos</t>
  </si>
  <si>
    <t xml:space="preserve">    TOTAL</t>
  </si>
  <si>
    <t>subtotal agrícolas</t>
  </si>
  <si>
    <t>subtotal coope 2º grado</t>
  </si>
  <si>
    <t>DEUDAS A FINAL DE MES</t>
  </si>
  <si>
    <t>TOTAL</t>
  </si>
  <si>
    <t>Nos deben:</t>
  </si>
  <si>
    <t>subtotal otros gastos</t>
  </si>
  <si>
    <t>Furgo Grande (Boxer):</t>
  </si>
  <si>
    <t>Plantel y semilla:</t>
  </si>
  <si>
    <t>subtotal</t>
  </si>
  <si>
    <t>Labores:</t>
  </si>
  <si>
    <t>Total Agrícolas</t>
  </si>
  <si>
    <t>Desbrozadora:</t>
  </si>
  <si>
    <t>Motoazada:</t>
  </si>
  <si>
    <t>Coches particulares:</t>
  </si>
  <si>
    <t>OTROS INGRESOS:</t>
  </si>
  <si>
    <t>TOTAL INGRESOS:</t>
  </si>
  <si>
    <t>A. Resultado neto mes:</t>
  </si>
  <si>
    <t>C. Acciones Colectivas, Donaciones, etc</t>
  </si>
  <si>
    <t>Resultado neto mes</t>
  </si>
  <si>
    <t>Fondos:</t>
  </si>
  <si>
    <t>Aportaciones de caja a fondos:</t>
  </si>
  <si>
    <t>Traslado de fondos a caja:</t>
  </si>
  <si>
    <t>Movimiento neto caja/fondos:</t>
  </si>
  <si>
    <t>B. Movimiento neto de fondos:</t>
  </si>
  <si>
    <t>Notas:</t>
  </si>
  <si>
    <t>CUENTA DE RESULTADOS (Completa)</t>
  </si>
  <si>
    <t>6. Cooperativo</t>
  </si>
  <si>
    <t>INGRESOS CORRIENTES:</t>
  </si>
  <si>
    <t>Total Otros Ingresos (Donaciones, etc):</t>
  </si>
  <si>
    <t>2. Transporte</t>
  </si>
  <si>
    <t>COSTES:</t>
  </si>
  <si>
    <t>6. Comunicaciones</t>
  </si>
  <si>
    <t>7. Mantenimiento/Averías</t>
  </si>
  <si>
    <t>8. Otros Gastos</t>
  </si>
  <si>
    <t>subtotal comunicaciones</t>
  </si>
  <si>
    <t>subtotal mantenimiento</t>
  </si>
  <si>
    <t>subtotal préstamos</t>
  </si>
  <si>
    <t>9. Devolución Préstamos</t>
  </si>
  <si>
    <t>10. Inversiones</t>
  </si>
  <si>
    <t>subtotal inversiones</t>
  </si>
  <si>
    <t>RESULTADO NETO:</t>
  </si>
  <si>
    <t>Total Comunicaciones</t>
  </si>
  <si>
    <t>2. Transportes</t>
  </si>
  <si>
    <t>Total Costes:</t>
  </si>
  <si>
    <t>Furgo Peque:</t>
  </si>
  <si>
    <t>9. Devolución Préstamos/Deudas</t>
  </si>
  <si>
    <t>Subtotal Combust./Aceite</t>
  </si>
  <si>
    <t>Total Transportes</t>
  </si>
  <si>
    <t>5. Coperativa 2º Grado</t>
  </si>
  <si>
    <t>Total Mantenimiento/Averías</t>
  </si>
  <si>
    <t>Total Otros Gastos</t>
  </si>
  <si>
    <t>6. Bah-universidad</t>
  </si>
  <si>
    <t>3. Bah-malasaña</t>
  </si>
  <si>
    <t>1. Bah-barraca</t>
  </si>
  <si>
    <t>8. Bah-villaverde</t>
  </si>
  <si>
    <t>subtotal cuotas</t>
  </si>
  <si>
    <t>B. Fondo  cooperativo</t>
  </si>
  <si>
    <t>subtotal fondo cooperativo</t>
  </si>
  <si>
    <t>1. Juan (jc)</t>
  </si>
  <si>
    <t>2. Miguel (jc)</t>
  </si>
  <si>
    <t>3. Isa (3/4)</t>
  </si>
  <si>
    <t>4. Matías (3/4)</t>
  </si>
  <si>
    <t xml:space="preserve">  7. Fdo. General</t>
  </si>
  <si>
    <t xml:space="preserve">  5. Fdo bajas</t>
  </si>
  <si>
    <t xml:space="preserve">  7. Fondo General</t>
  </si>
  <si>
    <t>5. Bajas</t>
  </si>
  <si>
    <t>7. General</t>
  </si>
  <si>
    <t>B. Fondos cooperativos</t>
  </si>
  <si>
    <t>MOVIMIENTOS DE FONDOS (Resumen)</t>
  </si>
  <si>
    <t>Fondos total inicio mes:</t>
  </si>
  <si>
    <t>A. Movimientos caja a fondos:</t>
  </si>
  <si>
    <t>B. Movimiento fondos a caja:</t>
  </si>
  <si>
    <t>Fondos total final mes:</t>
  </si>
  <si>
    <t>Gasoil</t>
  </si>
  <si>
    <t xml:space="preserve">Gasolina </t>
  </si>
  <si>
    <t>Autobús</t>
  </si>
  <si>
    <t xml:space="preserve">   - Combustible y autobús</t>
  </si>
  <si>
    <t xml:space="preserve">  - Labores</t>
  </si>
  <si>
    <t>Riego por goteo</t>
  </si>
  <si>
    <t>2. Bah-jarapa</t>
  </si>
  <si>
    <t xml:space="preserve">  - Herramientas</t>
  </si>
  <si>
    <t xml:space="preserve">  -Riego por goteo</t>
  </si>
  <si>
    <t>RESULTADO NETO MES:</t>
  </si>
  <si>
    <t xml:space="preserve">4. Bah-piés </t>
  </si>
  <si>
    <t>7. Bah-vallekas</t>
  </si>
  <si>
    <t>SALDO TOTAL</t>
  </si>
  <si>
    <t>Abono C1 Dani</t>
  </si>
  <si>
    <t>Préstamo Ambite</t>
  </si>
  <si>
    <t>8.1 Otros gastos/Préstamos</t>
  </si>
  <si>
    <t>5. Sani (jc)</t>
  </si>
  <si>
    <t>subtotal asignas (4,5 j.)</t>
  </si>
  <si>
    <t>Rastro</t>
  </si>
  <si>
    <t>Ajustes</t>
  </si>
  <si>
    <t>Avería express</t>
  </si>
  <si>
    <t>Pago Agrosomo 2004/05</t>
  </si>
  <si>
    <t xml:space="preserve">Herramientas: </t>
  </si>
  <si>
    <t>Total Coperativa 2º Grado</t>
  </si>
  <si>
    <t xml:space="preserve">   - Plantel y Semillas </t>
  </si>
  <si>
    <t>TOTAL COSTES</t>
  </si>
  <si>
    <t>Multa express</t>
  </si>
  <si>
    <t>Fitosanitarios</t>
  </si>
  <si>
    <t>Copia llaves</t>
  </si>
  <si>
    <t>Fotocopias</t>
  </si>
  <si>
    <t>Semillas</t>
  </si>
  <si>
    <t>Mecánico motoazada</t>
  </si>
  <si>
    <t>Billete Madrid-Morata</t>
  </si>
  <si>
    <t>5 bonos Madrid-Morata</t>
  </si>
  <si>
    <t>Semilla ajo</t>
  </si>
  <si>
    <t>BAH San Martín - Detalle de gastos septiembre 2005</t>
  </si>
  <si>
    <t>Plantel invierno RECAS</t>
  </si>
  <si>
    <t>Simiente cebolleta (320 Kg)</t>
  </si>
  <si>
    <t>Semilla abono verde</t>
  </si>
  <si>
    <t>Envio correos</t>
  </si>
  <si>
    <t>Anticongelante express</t>
  </si>
  <si>
    <t>Cuota barraka agosto y sept.</t>
  </si>
  <si>
    <t xml:space="preserve">Congelador garbanzo </t>
  </si>
  <si>
    <t>Aceite boxer</t>
  </si>
  <si>
    <t>BAH SMV - Cuentas septiembre 2005</t>
  </si>
  <si>
    <t>A. Cuotas  septiembre (octubre)</t>
  </si>
  <si>
    <t>1.1 Bah-barraca septiembre</t>
  </si>
  <si>
    <t>4. Bah-piés septiembre</t>
  </si>
  <si>
    <t>5. Bah-rastro agosto y septiembre</t>
  </si>
  <si>
    <t>Malasaña</t>
  </si>
  <si>
    <t>BAH San Martín - Resumen de cuentas septiembre  2005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</si>
</sst>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"/>
    <numFmt numFmtId="174" formatCode="0.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d\-mmm\-yy"/>
    <numFmt numFmtId="181" formatCode="0.00_ ;[Red]\-0.00\ "/>
    <numFmt numFmtId="182" formatCode="#,##0.00_ ;[Red]\-#,##0.00\ "/>
  </numFmts>
  <fonts count="19">
    <font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u val="doub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u val="double"/>
      <sz val="12"/>
      <name val="Arial"/>
      <family val="2"/>
    </font>
    <font>
      <i/>
      <sz val="11"/>
      <name val="Arial"/>
      <family val="2"/>
    </font>
    <font>
      <i/>
      <sz val="10"/>
      <color indexed="10"/>
      <name val="Arial"/>
      <family val="2"/>
    </font>
    <font>
      <i/>
      <sz val="12"/>
      <name val="Arial"/>
      <family val="2"/>
    </font>
    <font>
      <b/>
      <i/>
      <u val="double"/>
      <sz val="10"/>
      <name val="Arial"/>
      <family val="2"/>
    </font>
    <font>
      <u val="double"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2" fontId="0" fillId="0" borderId="0" xfId="0" applyNumberFormat="1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0" fillId="0" borderId="2" xfId="0" applyBorder="1" applyAlignment="1">
      <alignment/>
    </xf>
    <xf numFmtId="2" fontId="0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2" fontId="0" fillId="0" borderId="0" xfId="0" applyNumberFormat="1" applyBorder="1" applyAlignment="1">
      <alignment/>
    </xf>
    <xf numFmtId="172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6" fillId="0" borderId="2" xfId="0" applyFont="1" applyBorder="1" applyAlignment="1">
      <alignment horizontal="left"/>
    </xf>
    <xf numFmtId="2" fontId="6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center"/>
    </xf>
    <xf numFmtId="2" fontId="0" fillId="0" borderId="2" xfId="0" applyNumberFormat="1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2" fontId="6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wrapText="1"/>
    </xf>
    <xf numFmtId="0" fontId="6" fillId="0" borderId="2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/>
    </xf>
    <xf numFmtId="0" fontId="0" fillId="0" borderId="2" xfId="0" applyFont="1" applyBorder="1" applyAlignment="1">
      <alignment/>
    </xf>
    <xf numFmtId="2" fontId="9" fillId="0" borderId="0" xfId="0" applyNumberFormat="1" applyFont="1" applyAlignment="1">
      <alignment/>
    </xf>
    <xf numFmtId="2" fontId="0" fillId="0" borderId="6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2" borderId="0" xfId="0" applyFill="1" applyAlignment="1">
      <alignment/>
    </xf>
    <xf numFmtId="0" fontId="14" fillId="0" borderId="0" xfId="0" applyFont="1" applyBorder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7" xfId="0" applyFont="1" applyBorder="1" applyAlignment="1">
      <alignment/>
    </xf>
    <xf numFmtId="2" fontId="6" fillId="0" borderId="7" xfId="0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0" fontId="0" fillId="0" borderId="6" xfId="0" applyFont="1" applyBorder="1" applyAlignment="1">
      <alignment/>
    </xf>
    <xf numFmtId="2" fontId="6" fillId="0" borderId="6" xfId="0" applyNumberFormat="1" applyFont="1" applyBorder="1" applyAlignment="1">
      <alignment/>
    </xf>
    <xf numFmtId="0" fontId="0" fillId="0" borderId="4" xfId="0" applyFont="1" applyBorder="1" applyAlignment="1">
      <alignment/>
    </xf>
    <xf numFmtId="2" fontId="6" fillId="0" borderId="4" xfId="0" applyNumberFormat="1" applyFont="1" applyBorder="1" applyAlignment="1">
      <alignment/>
    </xf>
    <xf numFmtId="0" fontId="6" fillId="0" borderId="8" xfId="0" applyFont="1" applyBorder="1" applyAlignment="1">
      <alignment/>
    </xf>
    <xf numFmtId="2" fontId="6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9" xfId="0" applyFill="1" applyBorder="1" applyAlignment="1">
      <alignment/>
    </xf>
    <xf numFmtId="0" fontId="1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0" fillId="2" borderId="1" xfId="0" applyFill="1" applyBorder="1" applyAlignment="1">
      <alignment/>
    </xf>
    <xf numFmtId="0" fontId="3" fillId="0" borderId="0" xfId="0" applyFont="1" applyBorder="1" applyAlignment="1">
      <alignment/>
    </xf>
    <xf numFmtId="0" fontId="6" fillId="0" borderId="4" xfId="0" applyFont="1" applyBorder="1" applyAlignment="1">
      <alignment/>
    </xf>
    <xf numFmtId="4" fontId="6" fillId="0" borderId="4" xfId="0" applyNumberFormat="1" applyFont="1" applyBorder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9" fillId="0" borderId="0" xfId="0" applyNumberFormat="1" applyFont="1" applyAlignment="1">
      <alignment horizontal="right"/>
    </xf>
    <xf numFmtId="4" fontId="9" fillId="0" borderId="13" xfId="0" applyNumberFormat="1" applyFont="1" applyBorder="1" applyAlignment="1">
      <alignment horizontal="right"/>
    </xf>
    <xf numFmtId="4" fontId="6" fillId="0" borderId="4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/>
    </xf>
    <xf numFmtId="181" fontId="4" fillId="0" borderId="15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4" fontId="0" fillId="0" borderId="16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6" xfId="0" applyBorder="1" applyAlignment="1">
      <alignment/>
    </xf>
    <xf numFmtId="180" fontId="0" fillId="0" borderId="0" xfId="0" applyNumberFormat="1" applyAlignment="1">
      <alignment horizontal="right"/>
    </xf>
    <xf numFmtId="15" fontId="0" fillId="0" borderId="0" xfId="0" applyNumberFormat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182" fontId="0" fillId="0" borderId="5" xfId="0" applyNumberFormat="1" applyBorder="1" applyAlignment="1">
      <alignment/>
    </xf>
    <xf numFmtId="1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5" fontId="0" fillId="0" borderId="0" xfId="0" applyNumberFormat="1" applyFont="1" applyAlignment="1">
      <alignment horizontal="right"/>
    </xf>
    <xf numFmtId="2" fontId="0" fillId="0" borderId="4" xfId="0" applyNumberFormat="1" applyBorder="1" applyAlignment="1">
      <alignment/>
    </xf>
    <xf numFmtId="0" fontId="4" fillId="0" borderId="0" xfId="0" applyFont="1" applyAlignment="1">
      <alignment horizontal="center"/>
    </xf>
    <xf numFmtId="180" fontId="6" fillId="0" borderId="0" xfId="0" applyNumberFormat="1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15"/>
  <sheetViews>
    <sheetView zoomScaleSheetLayoutView="75" workbookViewId="0" topLeftCell="A31">
      <selection activeCell="H36" sqref="H36"/>
    </sheetView>
  </sheetViews>
  <sheetFormatPr defaultColWidth="11.421875" defaultRowHeight="12.75"/>
  <cols>
    <col min="1" max="1" width="8.7109375" style="0" customWidth="1"/>
    <col min="2" max="2" width="9.57421875" style="0" customWidth="1"/>
    <col min="3" max="3" width="21.7109375" style="0" customWidth="1"/>
    <col min="4" max="4" width="9.140625" style="0" customWidth="1"/>
    <col min="5" max="5" width="4.7109375" style="0" customWidth="1"/>
    <col min="6" max="6" width="10.140625" style="0" customWidth="1"/>
    <col min="7" max="7" width="28.140625" style="0" customWidth="1"/>
    <col min="8" max="8" width="8.8515625" style="0" customWidth="1"/>
    <col min="9" max="9" width="4.00390625" style="0" customWidth="1"/>
    <col min="10" max="16384" width="9.140625" style="0" customWidth="1"/>
  </cols>
  <sheetData>
    <row r="1" ht="23.25" customHeight="1"/>
    <row r="2" spans="2:8" ht="15.75">
      <c r="B2" s="110" t="s">
        <v>140</v>
      </c>
      <c r="C2" s="110"/>
      <c r="D2" s="110"/>
      <c r="E2" s="110"/>
      <c r="F2" s="110"/>
      <c r="G2" s="110"/>
      <c r="H2" s="110"/>
    </row>
    <row r="3" spans="2:8" ht="15.75">
      <c r="B3" s="62"/>
      <c r="C3" s="62"/>
      <c r="D3" s="62"/>
      <c r="E3" s="62"/>
      <c r="F3" s="62"/>
      <c r="G3" s="62"/>
      <c r="H3" s="62"/>
    </row>
    <row r="5" spans="2:8" ht="12.75">
      <c r="B5" s="10" t="s">
        <v>74</v>
      </c>
      <c r="E5" s="63"/>
      <c r="F5" s="10" t="s">
        <v>5</v>
      </c>
      <c r="H5" s="11"/>
    </row>
    <row r="6" spans="2:8" ht="12.75">
      <c r="B6" s="7" t="s">
        <v>38</v>
      </c>
      <c r="D6" s="7"/>
      <c r="E6" s="63"/>
      <c r="F6" t="s">
        <v>39</v>
      </c>
      <c r="H6" s="11"/>
    </row>
    <row r="7" spans="2:8" ht="12.75">
      <c r="B7" s="102">
        <v>38596</v>
      </c>
      <c r="C7" t="s">
        <v>105</v>
      </c>
      <c r="D7" s="9">
        <v>25</v>
      </c>
      <c r="E7" s="63"/>
      <c r="F7" s="60">
        <v>38602</v>
      </c>
      <c r="G7" t="s">
        <v>132</v>
      </c>
      <c r="H7" s="11">
        <v>52</v>
      </c>
    </row>
    <row r="8" spans="2:8" ht="12.75">
      <c r="B8" s="103">
        <v>38602</v>
      </c>
      <c r="C8" t="s">
        <v>105</v>
      </c>
      <c r="D8" s="11">
        <v>20</v>
      </c>
      <c r="E8" s="63"/>
      <c r="F8" s="60">
        <v>38602</v>
      </c>
      <c r="G8" t="s">
        <v>141</v>
      </c>
      <c r="H8" s="11">
        <v>20</v>
      </c>
    </row>
    <row r="9" spans="2:8" ht="12.75">
      <c r="B9" s="102">
        <v>38603</v>
      </c>
      <c r="C9" t="s">
        <v>105</v>
      </c>
      <c r="D9" s="11">
        <v>30</v>
      </c>
      <c r="E9" s="63"/>
      <c r="F9" s="60">
        <v>38602</v>
      </c>
      <c r="G9" t="s">
        <v>142</v>
      </c>
      <c r="H9" s="11">
        <v>96</v>
      </c>
    </row>
    <row r="10" spans="2:8" ht="12.75">
      <c r="B10" s="103">
        <v>38604</v>
      </c>
      <c r="C10" t="s">
        <v>105</v>
      </c>
      <c r="D10" s="11">
        <v>20</v>
      </c>
      <c r="E10" s="63"/>
      <c r="F10" s="60">
        <v>38615</v>
      </c>
      <c r="G10" t="s">
        <v>135</v>
      </c>
      <c r="H10" s="11">
        <v>39</v>
      </c>
    </row>
    <row r="11" spans="2:8" ht="12.75">
      <c r="B11" s="103">
        <v>38610</v>
      </c>
      <c r="C11" t="s">
        <v>105</v>
      </c>
      <c r="D11" s="11">
        <v>20</v>
      </c>
      <c r="E11" s="63"/>
      <c r="F11" s="60">
        <v>38625</v>
      </c>
      <c r="G11" t="s">
        <v>143</v>
      </c>
      <c r="H11" s="11">
        <v>81.2</v>
      </c>
    </row>
    <row r="12" spans="2:8" ht="12.75">
      <c r="B12" s="103">
        <v>38621</v>
      </c>
      <c r="C12" t="s">
        <v>105</v>
      </c>
      <c r="D12" s="11">
        <v>20</v>
      </c>
      <c r="E12" s="63"/>
      <c r="F12" s="60">
        <v>38625</v>
      </c>
      <c r="G12" t="s">
        <v>139</v>
      </c>
      <c r="H12" s="11">
        <v>60</v>
      </c>
    </row>
    <row r="13" spans="2:8" ht="12.75">
      <c r="B13" s="103">
        <v>38624</v>
      </c>
      <c r="C13" t="s">
        <v>105</v>
      </c>
      <c r="D13" s="11">
        <v>20</v>
      </c>
      <c r="E13" s="63"/>
      <c r="G13" s="40" t="s">
        <v>40</v>
      </c>
      <c r="H13" s="25">
        <f>SUM(H7:H12)</f>
        <v>348.2</v>
      </c>
    </row>
    <row r="14" spans="2:8" ht="12.75">
      <c r="B14" s="103">
        <v>38625</v>
      </c>
      <c r="C14" t="s">
        <v>105</v>
      </c>
      <c r="D14" s="11">
        <v>20</v>
      </c>
      <c r="E14" s="63"/>
      <c r="F14" t="s">
        <v>41</v>
      </c>
      <c r="G14" s="41"/>
      <c r="H14" s="11"/>
    </row>
    <row r="15" spans="2:8" ht="12.75">
      <c r="B15" s="7"/>
      <c r="C15" s="40" t="s">
        <v>40</v>
      </c>
      <c r="D15" s="25">
        <f>SUM(D7:D14)</f>
        <v>175</v>
      </c>
      <c r="E15" s="63"/>
      <c r="F15" s="60"/>
      <c r="H15" s="11"/>
    </row>
    <row r="16" spans="2:8" ht="12.75">
      <c r="B16" s="7" t="s">
        <v>76</v>
      </c>
      <c r="D16" s="7"/>
      <c r="E16" s="63"/>
      <c r="G16" s="40" t="s">
        <v>40</v>
      </c>
      <c r="H16" s="25">
        <f>SUM(H15:H15)</f>
        <v>0</v>
      </c>
    </row>
    <row r="17" spans="2:6" ht="12.75">
      <c r="B17" s="100">
        <v>38600</v>
      </c>
      <c r="C17" t="s">
        <v>106</v>
      </c>
      <c r="D17" s="11">
        <v>30</v>
      </c>
      <c r="E17" s="63"/>
      <c r="F17" t="s">
        <v>127</v>
      </c>
    </row>
    <row r="18" spans="2:8" ht="12.75">
      <c r="B18" s="100">
        <v>38605</v>
      </c>
      <c r="C18" t="s">
        <v>106</v>
      </c>
      <c r="D18" s="11">
        <v>30</v>
      </c>
      <c r="E18" s="63"/>
      <c r="F18" s="60"/>
      <c r="G18" s="26"/>
      <c r="H18" s="98"/>
    </row>
    <row r="19" spans="2:8" ht="12.75">
      <c r="B19" s="100">
        <v>38608</v>
      </c>
      <c r="C19" t="s">
        <v>106</v>
      </c>
      <c r="D19" s="11">
        <v>30</v>
      </c>
      <c r="E19" s="63"/>
      <c r="G19" s="40" t="s">
        <v>40</v>
      </c>
      <c r="H19" s="94">
        <f>SUM(H18:H18)</f>
        <v>0</v>
      </c>
    </row>
    <row r="20" spans="2:8" ht="12.75">
      <c r="B20" s="100">
        <v>38610</v>
      </c>
      <c r="C20" t="s">
        <v>106</v>
      </c>
      <c r="D20" s="11">
        <v>20</v>
      </c>
      <c r="E20" s="63"/>
      <c r="F20" t="s">
        <v>110</v>
      </c>
      <c r="G20" s="40"/>
      <c r="H20" s="19"/>
    </row>
    <row r="21" spans="2:8" ht="12.75">
      <c r="B21" s="100">
        <v>38617</v>
      </c>
      <c r="C21" t="s">
        <v>106</v>
      </c>
      <c r="D21" s="11">
        <v>30</v>
      </c>
      <c r="E21" s="63"/>
      <c r="F21" s="60"/>
      <c r="G21" s="34"/>
      <c r="H21" s="19"/>
    </row>
    <row r="22" spans="2:8" ht="12.75">
      <c r="B22" s="100">
        <v>38622</v>
      </c>
      <c r="C22" t="s">
        <v>106</v>
      </c>
      <c r="D22" s="11">
        <v>20</v>
      </c>
      <c r="E22" s="63"/>
      <c r="F22" s="60"/>
      <c r="G22" s="40" t="s">
        <v>40</v>
      </c>
      <c r="H22" s="25">
        <f>SUM(H21:H21)</f>
        <v>0</v>
      </c>
    </row>
    <row r="23" spans="2:8" ht="12.75">
      <c r="B23" s="7"/>
      <c r="C23" s="40" t="s">
        <v>40</v>
      </c>
      <c r="D23" s="25">
        <f>SUM(D17:D22)</f>
        <v>160</v>
      </c>
      <c r="E23" s="63"/>
      <c r="F23" s="60"/>
      <c r="G23" s="40"/>
      <c r="H23" s="19"/>
    </row>
    <row r="24" spans="2:8" ht="12.75">
      <c r="B24" t="s">
        <v>43</v>
      </c>
      <c r="C24" s="40"/>
      <c r="E24" s="63"/>
      <c r="G24" s="42" t="s">
        <v>42</v>
      </c>
      <c r="H24" s="25">
        <f>H13+H16+H19+H22</f>
        <v>348.2</v>
      </c>
    </row>
    <row r="25" spans="2:5" ht="12.75">
      <c r="B25" s="60"/>
      <c r="D25" s="11"/>
      <c r="E25" s="63"/>
    </row>
    <row r="26" spans="3:6" ht="12.75">
      <c r="C26" s="40" t="s">
        <v>40</v>
      </c>
      <c r="D26" s="25">
        <f>SUM(D25:D25)</f>
        <v>0</v>
      </c>
      <c r="E26" s="63"/>
      <c r="F26" s="10" t="s">
        <v>80</v>
      </c>
    </row>
    <row r="27" spans="2:8" ht="12.75">
      <c r="B27" t="s">
        <v>44</v>
      </c>
      <c r="E27" s="63"/>
      <c r="F27" s="60"/>
      <c r="G27" s="26"/>
      <c r="H27" s="26"/>
    </row>
    <row r="28" spans="2:8" ht="12.75">
      <c r="B28" s="101"/>
      <c r="D28" s="11"/>
      <c r="E28" s="63"/>
      <c r="F28" s="60"/>
      <c r="G28" s="42" t="s">
        <v>128</v>
      </c>
      <c r="H28" s="42">
        <f>SUM(H27)</f>
        <v>0</v>
      </c>
    </row>
    <row r="29" spans="2:6" ht="12.75">
      <c r="B29" s="106"/>
      <c r="D29" s="11"/>
      <c r="E29" s="63"/>
      <c r="F29" s="10" t="s">
        <v>63</v>
      </c>
    </row>
    <row r="30" spans="2:8" ht="12.75">
      <c r="B30" s="106"/>
      <c r="C30" s="40" t="s">
        <v>40</v>
      </c>
      <c r="D30" s="25">
        <f>SUM(D28:D29)</f>
        <v>0</v>
      </c>
      <c r="E30" s="63"/>
      <c r="F30" s="60"/>
      <c r="H30" s="11"/>
    </row>
    <row r="31" spans="2:8" ht="12.75">
      <c r="B31" s="106" t="s">
        <v>45</v>
      </c>
      <c r="E31" s="63"/>
      <c r="G31" s="42" t="s">
        <v>73</v>
      </c>
      <c r="H31" s="25">
        <f>SUM(H30:H30)</f>
        <v>0</v>
      </c>
    </row>
    <row r="32" spans="2:5" ht="12.75">
      <c r="B32" s="106"/>
      <c r="D32" s="11"/>
      <c r="E32" s="63"/>
    </row>
    <row r="33" spans="2:6" ht="12.75">
      <c r="B33" s="106"/>
      <c r="C33" s="40" t="s">
        <v>40</v>
      </c>
      <c r="D33" s="25">
        <f>SUM(D32:D32)</f>
        <v>0</v>
      </c>
      <c r="E33" s="63"/>
      <c r="F33" s="10" t="s">
        <v>64</v>
      </c>
    </row>
    <row r="34" spans="3:8" ht="12.75">
      <c r="C34" s="40"/>
      <c r="D34" s="19"/>
      <c r="E34" s="63"/>
      <c r="F34" s="61">
        <v>38602</v>
      </c>
      <c r="G34" t="s">
        <v>125</v>
      </c>
      <c r="H34" s="11">
        <v>35</v>
      </c>
    </row>
    <row r="35" spans="3:8" ht="12.75">
      <c r="C35" s="58" t="s">
        <v>78</v>
      </c>
      <c r="D35" s="25">
        <f>D15+D23+D26+D30+D33</f>
        <v>335</v>
      </c>
      <c r="E35" s="63"/>
      <c r="F35" s="61">
        <v>38615</v>
      </c>
      <c r="G35" t="s">
        <v>148</v>
      </c>
      <c r="H35" s="11">
        <v>14</v>
      </c>
    </row>
    <row r="36" spans="2:8" ht="12.75">
      <c r="B36" t="s">
        <v>107</v>
      </c>
      <c r="D36" s="11"/>
      <c r="E36" s="63"/>
      <c r="F36" s="61">
        <v>38615</v>
      </c>
      <c r="G36" t="s">
        <v>145</v>
      </c>
      <c r="H36" s="11">
        <v>13</v>
      </c>
    </row>
    <row r="37" spans="2:8" ht="12.75">
      <c r="B37" s="60">
        <v>38596</v>
      </c>
      <c r="C37" t="s">
        <v>118</v>
      </c>
      <c r="D37" s="11">
        <v>50</v>
      </c>
      <c r="E37" s="63"/>
      <c r="F37" s="61">
        <v>38617</v>
      </c>
      <c r="G37" t="s">
        <v>136</v>
      </c>
      <c r="H37" s="11">
        <v>32.3</v>
      </c>
    </row>
    <row r="38" spans="2:8" ht="12.75">
      <c r="B38" s="60">
        <v>38622</v>
      </c>
      <c r="C38" s="99" t="s">
        <v>137</v>
      </c>
      <c r="D38" s="11">
        <v>3</v>
      </c>
      <c r="E38" s="63"/>
      <c r="G38" s="42" t="s">
        <v>81</v>
      </c>
      <c r="H38" s="25">
        <f>SUM(H34:H37)</f>
        <v>94.3</v>
      </c>
    </row>
    <row r="39" spans="2:5" ht="12.75">
      <c r="B39" s="60">
        <v>38622</v>
      </c>
      <c r="C39" s="107" t="s">
        <v>138</v>
      </c>
      <c r="D39" s="11">
        <v>96.25</v>
      </c>
      <c r="E39" s="63"/>
    </row>
    <row r="40" spans="2:6" ht="12.75">
      <c r="B40" s="60"/>
      <c r="C40" s="107"/>
      <c r="D40" s="11"/>
      <c r="E40" s="63"/>
      <c r="F40" s="10" t="s">
        <v>65</v>
      </c>
    </row>
    <row r="41" spans="3:8" ht="12.75">
      <c r="C41" s="40" t="s">
        <v>40</v>
      </c>
      <c r="D41" s="25">
        <f>SUM(D37:D40)</f>
        <v>149.25</v>
      </c>
      <c r="E41" s="63"/>
      <c r="F41" s="108">
        <v>38597</v>
      </c>
      <c r="G41" t="s">
        <v>131</v>
      </c>
      <c r="H41" s="11">
        <v>21</v>
      </c>
    </row>
    <row r="42" spans="3:8" ht="12.75">
      <c r="C42" s="40"/>
      <c r="D42" s="19"/>
      <c r="E42" s="63"/>
      <c r="F42" s="108">
        <v>38597</v>
      </c>
      <c r="G42" t="s">
        <v>144</v>
      </c>
      <c r="H42" s="11">
        <v>2.21</v>
      </c>
    </row>
    <row r="43" spans="2:8" ht="12.75">
      <c r="B43" t="s">
        <v>124</v>
      </c>
      <c r="C43" s="58"/>
      <c r="D43" s="38"/>
      <c r="E43" s="63"/>
      <c r="F43" s="60">
        <v>38604</v>
      </c>
      <c r="G43" s="26" t="s">
        <v>147</v>
      </c>
      <c r="H43" s="11">
        <v>30.95</v>
      </c>
    </row>
    <row r="44" spans="2:8" ht="12.75">
      <c r="B44" s="106"/>
      <c r="C44" s="46"/>
      <c r="D44" s="45"/>
      <c r="E44" s="63"/>
      <c r="F44" s="100">
        <v>38605</v>
      </c>
      <c r="G44" t="s">
        <v>133</v>
      </c>
      <c r="H44" s="11">
        <v>3.2</v>
      </c>
    </row>
    <row r="45" spans="2:8" ht="12.75">
      <c r="B45" s="7"/>
      <c r="C45" s="42" t="s">
        <v>79</v>
      </c>
      <c r="D45" s="25">
        <f>D35+D41+D44</f>
        <v>484.25</v>
      </c>
      <c r="E45" s="63"/>
      <c r="F45" s="100">
        <v>38608</v>
      </c>
      <c r="G45" t="s">
        <v>146</v>
      </c>
      <c r="H45" s="11">
        <v>20</v>
      </c>
    </row>
    <row r="46" spans="2:8" ht="12.75">
      <c r="B46" s="7"/>
      <c r="D46" s="11"/>
      <c r="E46" s="63"/>
      <c r="F46" s="100">
        <v>38609</v>
      </c>
      <c r="G46" t="s">
        <v>134</v>
      </c>
      <c r="H46" s="11">
        <v>3</v>
      </c>
    </row>
    <row r="47" spans="2:8" ht="12.75">
      <c r="B47" s="7"/>
      <c r="D47" s="11"/>
      <c r="E47" s="63"/>
      <c r="F47" s="60"/>
      <c r="G47" s="14" t="s">
        <v>40</v>
      </c>
      <c r="H47" s="37">
        <f>SUM(H41:H46)</f>
        <v>80.36</v>
      </c>
    </row>
    <row r="48" spans="5:8" ht="12.75">
      <c r="E48" s="63"/>
      <c r="F48" s="111" t="s">
        <v>120</v>
      </c>
      <c r="G48" s="111"/>
      <c r="H48" s="11"/>
    </row>
    <row r="49" spans="2:8" ht="12.75">
      <c r="B49" s="10" t="s">
        <v>4</v>
      </c>
      <c r="D49" s="11"/>
      <c r="E49" s="63"/>
      <c r="F49" s="60"/>
      <c r="G49" s="107"/>
      <c r="H49" s="109"/>
    </row>
    <row r="50" spans="2:8" ht="12.75">
      <c r="B50" s="7"/>
      <c r="D50" s="11"/>
      <c r="E50" s="63"/>
      <c r="F50" s="60"/>
      <c r="G50" s="14" t="s">
        <v>40</v>
      </c>
      <c r="H50" s="37">
        <f>SUM(H49)</f>
        <v>0</v>
      </c>
    </row>
    <row r="51" spans="2:8" ht="12.75">
      <c r="B51" s="43"/>
      <c r="D51" s="11"/>
      <c r="E51" s="63"/>
      <c r="F51" s="60"/>
      <c r="G51" s="14"/>
      <c r="H51" s="37"/>
    </row>
    <row r="52" spans="4:8" ht="12.75">
      <c r="D52" s="11"/>
      <c r="E52" s="63"/>
      <c r="G52" s="42" t="s">
        <v>82</v>
      </c>
      <c r="H52" s="25">
        <f>SUM(H47+H50)</f>
        <v>80.36</v>
      </c>
    </row>
    <row r="53" spans="3:8" ht="12.75">
      <c r="C53" s="26"/>
      <c r="D53" s="26"/>
      <c r="E53" s="63"/>
      <c r="G53" s="104"/>
      <c r="H53" s="45"/>
    </row>
    <row r="54" spans="3:8" ht="12.75">
      <c r="C54" s="26"/>
      <c r="D54" s="26"/>
      <c r="E54" s="63"/>
      <c r="F54" s="10" t="s">
        <v>77</v>
      </c>
      <c r="H54" s="37">
        <v>300</v>
      </c>
    </row>
    <row r="55" spans="3:8" ht="12.75">
      <c r="C55" s="26"/>
      <c r="D55" s="26"/>
      <c r="E55" s="63"/>
      <c r="F55" s="10"/>
      <c r="H55" s="37"/>
    </row>
    <row r="56" spans="2:8" ht="12.75">
      <c r="B56" s="26"/>
      <c r="C56" s="26"/>
      <c r="D56" s="26"/>
      <c r="F56" s="10" t="s">
        <v>70</v>
      </c>
      <c r="H56" s="37">
        <v>0</v>
      </c>
    </row>
    <row r="57" spans="2:6" ht="12.75">
      <c r="B57" s="26"/>
      <c r="C57" s="26"/>
      <c r="D57" s="26"/>
      <c r="F57" s="40"/>
    </row>
    <row r="58" spans="2:4" ht="12.75">
      <c r="B58" s="26"/>
      <c r="C58" s="26"/>
      <c r="D58" s="26"/>
    </row>
    <row r="59" spans="2:4" ht="12.75">
      <c r="B59" s="26"/>
      <c r="C59" s="26"/>
      <c r="D59" s="26"/>
    </row>
    <row r="60" spans="2:4" ht="12.75">
      <c r="B60" s="26"/>
      <c r="C60" s="26"/>
      <c r="D60" s="26"/>
    </row>
    <row r="61" spans="2:4" ht="12.75">
      <c r="B61" s="26"/>
      <c r="C61" s="26"/>
      <c r="D61" s="26"/>
    </row>
    <row r="62" spans="2:4" ht="12.75">
      <c r="B62" s="26"/>
      <c r="C62" s="26"/>
      <c r="D62" s="26"/>
    </row>
    <row r="63" spans="2:4" ht="12.75">
      <c r="B63" s="26"/>
      <c r="C63" s="26"/>
      <c r="D63" s="26"/>
    </row>
    <row r="64" spans="2:4" ht="12.75">
      <c r="B64" s="26"/>
      <c r="C64" s="26"/>
      <c r="D64" s="26"/>
    </row>
    <row r="65" spans="2:4" ht="12.75">
      <c r="B65" s="26"/>
      <c r="C65" s="26"/>
      <c r="D65" s="26"/>
    </row>
    <row r="66" spans="2:4" ht="12.75">
      <c r="B66" s="26"/>
      <c r="C66" s="26"/>
      <c r="D66" s="26"/>
    </row>
    <row r="67" spans="2:8" ht="12.75">
      <c r="B67" s="26"/>
      <c r="C67" s="26"/>
      <c r="D67" s="26"/>
      <c r="E67" s="26"/>
      <c r="H67" s="11"/>
    </row>
    <row r="68" spans="2:5" ht="12.75">
      <c r="B68" s="26"/>
      <c r="C68" s="26"/>
      <c r="D68" s="26"/>
      <c r="E68" s="26"/>
    </row>
    <row r="69" spans="2:5" ht="12.75">
      <c r="B69" s="26"/>
      <c r="C69" s="26"/>
      <c r="D69" s="26"/>
      <c r="E69" s="26"/>
    </row>
    <row r="70" spans="2:5" ht="12.75">
      <c r="B70" s="26"/>
      <c r="C70" s="26"/>
      <c r="D70" s="26"/>
      <c r="E70" s="26"/>
    </row>
    <row r="71" spans="2:8" ht="12.75">
      <c r="B71" s="26"/>
      <c r="C71" s="26"/>
      <c r="D71" s="26"/>
      <c r="E71" s="26"/>
      <c r="F71" s="26"/>
      <c r="G71" s="26"/>
      <c r="H71" s="26"/>
    </row>
    <row r="72" spans="2:8" ht="12.75">
      <c r="B72" s="26"/>
      <c r="C72" s="26"/>
      <c r="D72" s="26"/>
      <c r="E72" s="26"/>
      <c r="F72" s="26"/>
      <c r="G72" s="26"/>
      <c r="H72" s="26"/>
    </row>
    <row r="73" spans="2:8" ht="12.75">
      <c r="B73" s="26"/>
      <c r="C73" s="26"/>
      <c r="D73" s="26"/>
      <c r="E73" s="26"/>
      <c r="F73" s="26"/>
      <c r="G73" s="26"/>
      <c r="H73" s="26"/>
    </row>
    <row r="74" spans="2:8" ht="12.75">
      <c r="B74" s="26"/>
      <c r="C74" s="26"/>
      <c r="D74" s="26"/>
      <c r="E74" s="26"/>
      <c r="F74" s="26"/>
      <c r="G74" s="26"/>
      <c r="H74" s="26"/>
    </row>
    <row r="75" spans="2:8" ht="12.75">
      <c r="B75" s="26"/>
      <c r="C75" s="26"/>
      <c r="D75" s="26"/>
      <c r="E75" s="26"/>
      <c r="F75" s="26"/>
      <c r="G75" s="26"/>
      <c r="H75" s="26"/>
    </row>
    <row r="76" spans="2:8" ht="12.75">
      <c r="B76" s="26"/>
      <c r="C76" s="26"/>
      <c r="D76" s="26"/>
      <c r="E76" s="26"/>
      <c r="F76" s="26"/>
      <c r="G76" s="26"/>
      <c r="H76" s="26"/>
    </row>
    <row r="77" spans="2:8" ht="12.75">
      <c r="B77" s="26"/>
      <c r="C77" s="26"/>
      <c r="D77" s="26"/>
      <c r="E77" s="26"/>
      <c r="F77" s="26"/>
      <c r="G77" s="26"/>
      <c r="H77" s="26"/>
    </row>
    <row r="78" spans="2:8" ht="12.75">
      <c r="B78" s="26"/>
      <c r="C78" s="26"/>
      <c r="D78" s="26"/>
      <c r="E78" s="26"/>
      <c r="F78" s="26"/>
      <c r="G78" s="26"/>
      <c r="H78" s="26"/>
    </row>
    <row r="79" spans="2:8" ht="12.75">
      <c r="B79" s="26"/>
      <c r="C79" s="26"/>
      <c r="D79" s="26"/>
      <c r="E79" s="26"/>
      <c r="F79" s="26"/>
      <c r="G79" s="26"/>
      <c r="H79" s="26"/>
    </row>
    <row r="80" spans="2:8" ht="12.75">
      <c r="B80" s="26"/>
      <c r="C80" s="26"/>
      <c r="D80" s="26"/>
      <c r="E80" s="26"/>
      <c r="F80" s="26"/>
      <c r="G80" s="26"/>
      <c r="H80" s="26"/>
    </row>
    <row r="81" spans="2:8" ht="12.75">
      <c r="B81" s="26"/>
      <c r="C81" s="26"/>
      <c r="D81" s="26"/>
      <c r="E81" s="26"/>
      <c r="F81" s="26"/>
      <c r="G81" s="26"/>
      <c r="H81" s="26"/>
    </row>
    <row r="82" spans="2:8" ht="12.75">
      <c r="B82" s="26"/>
      <c r="C82" s="26"/>
      <c r="D82" s="26"/>
      <c r="E82" s="26"/>
      <c r="F82" s="26"/>
      <c r="G82" s="26"/>
      <c r="H82" s="26"/>
    </row>
    <row r="83" spans="2:8" ht="12.75">
      <c r="B83" s="26"/>
      <c r="C83" s="26"/>
      <c r="D83" s="26"/>
      <c r="E83" s="26"/>
      <c r="F83" s="26"/>
      <c r="G83" s="26"/>
      <c r="H83" s="26"/>
    </row>
    <row r="84" spans="2:8" ht="12.75">
      <c r="B84" s="26"/>
      <c r="C84" s="26"/>
      <c r="D84" s="26"/>
      <c r="E84" s="26"/>
      <c r="F84" s="26"/>
      <c r="G84" s="26"/>
      <c r="H84" s="26"/>
    </row>
    <row r="85" spans="2:8" ht="12.75">
      <c r="B85" s="26"/>
      <c r="C85" s="26"/>
      <c r="D85" s="26"/>
      <c r="E85" s="26"/>
      <c r="F85" s="26"/>
      <c r="G85" s="26"/>
      <c r="H85" s="26"/>
    </row>
    <row r="86" spans="2:8" ht="12.75">
      <c r="B86" s="26"/>
      <c r="C86" s="26"/>
      <c r="D86" s="26"/>
      <c r="E86" s="26"/>
      <c r="F86" s="26"/>
      <c r="G86" s="26"/>
      <c r="H86" s="26"/>
    </row>
    <row r="87" spans="2:8" ht="12.75">
      <c r="B87" s="26"/>
      <c r="C87" s="26"/>
      <c r="D87" s="26"/>
      <c r="E87" s="26"/>
      <c r="F87" s="26"/>
      <c r="G87" s="26"/>
      <c r="H87" s="26"/>
    </row>
    <row r="88" spans="2:8" ht="12.75">
      <c r="B88" s="26"/>
      <c r="C88" s="26"/>
      <c r="D88" s="26"/>
      <c r="E88" s="26"/>
      <c r="F88" s="26"/>
      <c r="G88" s="26"/>
      <c r="H88" s="26"/>
    </row>
    <row r="89" spans="2:8" ht="12.75">
      <c r="B89" s="26"/>
      <c r="C89" s="26"/>
      <c r="D89" s="26"/>
      <c r="E89" s="26"/>
      <c r="F89" s="26"/>
      <c r="G89" s="26"/>
      <c r="H89" s="26"/>
    </row>
    <row r="90" spans="2:8" ht="12.75">
      <c r="B90" s="26"/>
      <c r="C90" s="26"/>
      <c r="D90" s="26"/>
      <c r="E90" s="26"/>
      <c r="F90" s="26"/>
      <c r="G90" s="26"/>
      <c r="H90" s="26"/>
    </row>
    <row r="91" spans="2:8" ht="12.75">
      <c r="B91" s="26"/>
      <c r="C91" s="26"/>
      <c r="D91" s="26"/>
      <c r="E91" s="26"/>
      <c r="F91" s="26"/>
      <c r="G91" s="26"/>
      <c r="H91" s="26"/>
    </row>
    <row r="92" spans="2:8" ht="12.75">
      <c r="B92" s="26"/>
      <c r="C92" s="26"/>
      <c r="D92" s="26"/>
      <c r="E92" s="26"/>
      <c r="F92" s="26"/>
      <c r="G92" s="26"/>
      <c r="H92" s="26"/>
    </row>
    <row r="93" spans="2:8" ht="12.75">
      <c r="B93" s="26"/>
      <c r="C93" s="26"/>
      <c r="D93" s="26"/>
      <c r="E93" s="26"/>
      <c r="F93" s="26"/>
      <c r="G93" s="26"/>
      <c r="H93" s="26"/>
    </row>
    <row r="94" spans="2:8" ht="12.75">
      <c r="B94" s="26"/>
      <c r="C94" s="26"/>
      <c r="D94" s="26"/>
      <c r="E94" s="26"/>
      <c r="F94" s="26"/>
      <c r="G94" s="26"/>
      <c r="H94" s="26"/>
    </row>
    <row r="95" spans="2:8" ht="12.75">
      <c r="B95" s="26"/>
      <c r="C95" s="26"/>
      <c r="D95" s="26"/>
      <c r="E95" s="26"/>
      <c r="F95" s="26"/>
      <c r="G95" s="26"/>
      <c r="H95" s="26"/>
    </row>
    <row r="96" spans="2:8" ht="12.75">
      <c r="B96" s="26"/>
      <c r="C96" s="26"/>
      <c r="D96" s="26"/>
      <c r="E96" s="26"/>
      <c r="F96" s="26"/>
      <c r="G96" s="26"/>
      <c r="H96" s="26"/>
    </row>
    <row r="97" spans="2:8" ht="12.75">
      <c r="B97" s="26"/>
      <c r="C97" s="26"/>
      <c r="D97" s="26"/>
      <c r="E97" s="26"/>
      <c r="F97" s="26"/>
      <c r="G97" s="26"/>
      <c r="H97" s="26"/>
    </row>
    <row r="98" spans="2:8" ht="12.75">
      <c r="B98" s="26"/>
      <c r="C98" s="26"/>
      <c r="D98" s="26"/>
      <c r="E98" s="26"/>
      <c r="F98" s="26"/>
      <c r="G98" s="26"/>
      <c r="H98" s="26"/>
    </row>
    <row r="99" spans="2:8" ht="12.75">
      <c r="B99" s="26"/>
      <c r="C99" s="26"/>
      <c r="D99" s="26"/>
      <c r="E99" s="26"/>
      <c r="F99" s="26"/>
      <c r="G99" s="26"/>
      <c r="H99" s="26"/>
    </row>
    <row r="100" spans="2:8" ht="12.75">
      <c r="B100" s="26"/>
      <c r="C100" s="26"/>
      <c r="D100" s="26"/>
      <c r="E100" s="26"/>
      <c r="F100" s="26"/>
      <c r="G100" s="26"/>
      <c r="H100" s="26"/>
    </row>
    <row r="101" spans="2:8" ht="12.75">
      <c r="B101" s="26"/>
      <c r="C101" s="26"/>
      <c r="D101" s="26"/>
      <c r="E101" s="26"/>
      <c r="F101" s="26"/>
      <c r="G101" s="26"/>
      <c r="H101" s="26"/>
    </row>
    <row r="102" spans="5:8" ht="12.75">
      <c r="E102" s="26"/>
      <c r="F102" s="26"/>
      <c r="G102" s="26"/>
      <c r="H102" s="26"/>
    </row>
    <row r="103" spans="5:8" ht="12.75">
      <c r="E103" s="26"/>
      <c r="F103" s="26"/>
      <c r="G103" s="26"/>
      <c r="H103" s="26"/>
    </row>
    <row r="104" spans="5:8" ht="12.75">
      <c r="E104" s="26"/>
      <c r="F104" s="26"/>
      <c r="G104" s="26"/>
      <c r="H104" s="26"/>
    </row>
    <row r="105" spans="5:8" ht="12.75">
      <c r="E105" s="26"/>
      <c r="F105" s="26"/>
      <c r="G105" s="26"/>
      <c r="H105" s="26"/>
    </row>
    <row r="106" spans="5:8" ht="12.75">
      <c r="E106" s="26"/>
      <c r="F106" s="26"/>
      <c r="G106" s="26"/>
      <c r="H106" s="26"/>
    </row>
    <row r="107" spans="5:8" ht="12.75">
      <c r="E107" s="26"/>
      <c r="F107" s="26"/>
      <c r="G107" s="26"/>
      <c r="H107" s="26"/>
    </row>
    <row r="108" spans="5:8" ht="12.75">
      <c r="E108" s="26"/>
      <c r="F108" s="26"/>
      <c r="G108" s="26"/>
      <c r="H108" s="26"/>
    </row>
    <row r="109" spans="5:8" ht="12.75">
      <c r="E109" s="26"/>
      <c r="F109" s="26"/>
      <c r="G109" s="26"/>
      <c r="H109" s="26"/>
    </row>
    <row r="110" spans="5:8" ht="12.75">
      <c r="E110" s="26"/>
      <c r="F110" s="26"/>
      <c r="G110" s="26"/>
      <c r="H110" s="26"/>
    </row>
    <row r="111" spans="5:8" ht="12.75">
      <c r="E111" s="26"/>
      <c r="F111" s="26"/>
      <c r="G111" s="26"/>
      <c r="H111" s="26"/>
    </row>
    <row r="112" ht="12.75">
      <c r="E112" s="26"/>
    </row>
    <row r="113" ht="12.75">
      <c r="E113" s="26"/>
    </row>
    <row r="114" ht="12.75">
      <c r="E114" s="26"/>
    </row>
    <row r="115" ht="12.75">
      <c r="E115" s="26"/>
    </row>
  </sheetData>
  <mergeCells count="2">
    <mergeCell ref="B2:H2"/>
    <mergeCell ref="F48:G48"/>
  </mergeCells>
  <printOptions/>
  <pageMargins left="0.75" right="0.75" top="1" bottom="1" header="0.5" footer="0.5"/>
  <pageSetup horizontalDpi="600" verticalDpi="600" orientation="portrait" paperSize="9" scale="96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127"/>
  <sheetViews>
    <sheetView tabSelected="1" zoomScaleSheetLayoutView="75" workbookViewId="0" topLeftCell="C55">
      <selection activeCell="M9" sqref="M9"/>
    </sheetView>
  </sheetViews>
  <sheetFormatPr defaultColWidth="11.421875" defaultRowHeight="12.75"/>
  <cols>
    <col min="1" max="1" width="7.140625" style="0" customWidth="1"/>
    <col min="2" max="2" width="38.7109375" style="0" customWidth="1"/>
    <col min="3" max="3" width="7.140625" style="0" customWidth="1"/>
    <col min="4" max="4" width="10.140625" style="0" bestFit="1" customWidth="1"/>
    <col min="5" max="5" width="11.8515625" style="0" customWidth="1"/>
    <col min="6" max="6" width="2.00390625" style="0" customWidth="1"/>
    <col min="7" max="7" width="2.7109375" style="0" customWidth="1"/>
    <col min="8" max="8" width="6.57421875" style="0" customWidth="1"/>
    <col min="9" max="9" width="9.421875" style="0" customWidth="1"/>
    <col min="13" max="13" width="11.7109375" style="0" customWidth="1"/>
  </cols>
  <sheetData>
    <row r="2" ht="30.75" customHeight="1"/>
    <row r="3" spans="2:12" ht="15.75">
      <c r="B3" s="7"/>
      <c r="C3" s="7"/>
      <c r="D3" s="7"/>
      <c r="E3" s="2" t="s">
        <v>149</v>
      </c>
      <c r="F3" s="2"/>
      <c r="G3" s="7"/>
      <c r="H3" s="7"/>
      <c r="I3" s="7"/>
      <c r="J3" s="7"/>
      <c r="K3" s="7"/>
      <c r="L3" s="7"/>
    </row>
    <row r="4" spans="2:12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2:9" ht="15">
      <c r="B5" s="48" t="s">
        <v>57</v>
      </c>
      <c r="C5" s="7"/>
      <c r="E5" s="7"/>
      <c r="F5" s="7"/>
      <c r="G5" s="77"/>
      <c r="H5" s="8"/>
      <c r="I5" s="48" t="s">
        <v>10</v>
      </c>
    </row>
    <row r="6" spans="2:8" ht="12.75">
      <c r="B6" s="7"/>
      <c r="C6" s="7"/>
      <c r="D6" s="7"/>
      <c r="E6" s="7"/>
      <c r="F6" s="7"/>
      <c r="G6" s="77"/>
      <c r="H6" s="8"/>
    </row>
    <row r="7" spans="2:13" ht="15">
      <c r="B7" s="56" t="s">
        <v>59</v>
      </c>
      <c r="C7" s="7"/>
      <c r="D7" s="7"/>
      <c r="E7" s="7"/>
      <c r="F7" s="7"/>
      <c r="G7" s="77"/>
      <c r="H7" s="8"/>
      <c r="I7" s="51" t="s">
        <v>8</v>
      </c>
      <c r="J7" s="52"/>
      <c r="K7" s="52"/>
      <c r="L7" s="52"/>
      <c r="M7" s="54">
        <v>2064.95</v>
      </c>
    </row>
    <row r="8" spans="2:13" ht="14.25">
      <c r="B8" s="49"/>
      <c r="C8" s="7"/>
      <c r="D8" s="7"/>
      <c r="E8" s="7"/>
      <c r="F8" s="7"/>
      <c r="G8" s="77"/>
      <c r="H8" s="8"/>
      <c r="I8" s="7"/>
      <c r="J8" s="7"/>
      <c r="K8" s="7"/>
      <c r="L8" s="7"/>
      <c r="M8" s="38"/>
    </row>
    <row r="9" spans="2:13" ht="12.75">
      <c r="B9" s="21" t="s">
        <v>150</v>
      </c>
      <c r="D9" s="11"/>
      <c r="G9" s="78"/>
      <c r="H9" s="12"/>
      <c r="I9" s="50"/>
      <c r="J9" s="7" t="s">
        <v>50</v>
      </c>
      <c r="K9" s="7"/>
      <c r="M9" s="9">
        <f>E87</f>
        <v>1042.8899999999999</v>
      </c>
    </row>
    <row r="10" spans="2:13" ht="12.75">
      <c r="B10" s="13" t="s">
        <v>85</v>
      </c>
      <c r="C10" s="11">
        <v>680</v>
      </c>
      <c r="D10" s="55"/>
      <c r="G10" s="78"/>
      <c r="H10" s="12"/>
      <c r="I10" s="14"/>
      <c r="J10" s="7"/>
      <c r="K10" s="7"/>
      <c r="L10" s="42" t="s">
        <v>40</v>
      </c>
      <c r="M10" s="25">
        <f>SUM(M7:M9)</f>
        <v>3107.8399999999997</v>
      </c>
    </row>
    <row r="11" spans="2:13" ht="12.75">
      <c r="B11" s="13" t="s">
        <v>151</v>
      </c>
      <c r="C11" s="11">
        <v>680</v>
      </c>
      <c r="D11" s="55"/>
      <c r="G11" s="78"/>
      <c r="H11" s="12"/>
      <c r="I11" s="14"/>
      <c r="J11" s="7"/>
      <c r="K11" s="7"/>
      <c r="M11" s="9"/>
    </row>
    <row r="12" spans="2:13" ht="12.75">
      <c r="B12" s="13" t="s">
        <v>111</v>
      </c>
      <c r="C12" s="11">
        <v>440</v>
      </c>
      <c r="D12" s="55"/>
      <c r="G12" s="78"/>
      <c r="H12" s="12"/>
      <c r="I12" s="7"/>
      <c r="J12" s="7" t="s">
        <v>51</v>
      </c>
      <c r="K12" s="7"/>
      <c r="M12" s="9"/>
    </row>
    <row r="13" spans="2:13" ht="12.75">
      <c r="B13" s="13" t="s">
        <v>84</v>
      </c>
      <c r="C13" s="11">
        <v>0</v>
      </c>
      <c r="D13" s="55"/>
      <c r="G13" s="78"/>
      <c r="H13" s="12"/>
      <c r="I13" s="7"/>
      <c r="J13" t="s">
        <v>52</v>
      </c>
      <c r="M13" s="9"/>
    </row>
    <row r="14" spans="2:12" ht="12.75">
      <c r="B14" s="13" t="s">
        <v>115</v>
      </c>
      <c r="C14" s="11">
        <v>440</v>
      </c>
      <c r="D14" s="55"/>
      <c r="G14" s="78"/>
      <c r="H14" s="12"/>
      <c r="I14" s="7"/>
      <c r="J14" s="7" t="s">
        <v>11</v>
      </c>
      <c r="L14" s="22">
        <v>0</v>
      </c>
    </row>
    <row r="15" spans="2:12" ht="12.75">
      <c r="B15" s="13" t="s">
        <v>152</v>
      </c>
      <c r="C15" s="11">
        <v>440</v>
      </c>
      <c r="D15" s="11"/>
      <c r="G15" s="78"/>
      <c r="H15" s="12"/>
      <c r="I15" s="7"/>
      <c r="J15" s="7" t="s">
        <v>12</v>
      </c>
      <c r="L15" s="22">
        <v>0</v>
      </c>
    </row>
    <row r="16" spans="2:13" ht="12.75">
      <c r="B16" s="13" t="s">
        <v>153</v>
      </c>
      <c r="C16" s="11">
        <v>560</v>
      </c>
      <c r="D16" s="11"/>
      <c r="G16" s="78"/>
      <c r="H16" s="12"/>
      <c r="I16" s="7"/>
      <c r="J16" s="7" t="s">
        <v>13</v>
      </c>
      <c r="L16" s="22">
        <v>0</v>
      </c>
      <c r="M16" s="7"/>
    </row>
    <row r="17" spans="2:13" ht="12.75">
      <c r="B17" s="13" t="s">
        <v>83</v>
      </c>
      <c r="C17" s="11">
        <v>320</v>
      </c>
      <c r="D17" s="11"/>
      <c r="G17" s="78"/>
      <c r="H17" s="12"/>
      <c r="J17" s="7" t="s">
        <v>14</v>
      </c>
      <c r="L17" s="22">
        <v>0</v>
      </c>
      <c r="M17" s="7"/>
    </row>
    <row r="18" spans="2:13" ht="12.75">
      <c r="B18" s="13" t="s">
        <v>116</v>
      </c>
      <c r="C18" s="11">
        <v>600</v>
      </c>
      <c r="D18" s="11"/>
      <c r="G18" s="78"/>
      <c r="H18" s="12"/>
      <c r="I18" s="50"/>
      <c r="J18" s="7" t="s">
        <v>95</v>
      </c>
      <c r="L18" s="22">
        <v>0</v>
      </c>
      <c r="M18" s="7"/>
    </row>
    <row r="19" spans="2:13" ht="12.75">
      <c r="B19" s="13" t="s">
        <v>86</v>
      </c>
      <c r="C19" s="11">
        <v>440</v>
      </c>
      <c r="D19" s="11"/>
      <c r="G19" s="78"/>
      <c r="H19" s="12"/>
      <c r="I19" s="7"/>
      <c r="J19" s="7" t="s">
        <v>15</v>
      </c>
      <c r="L19" s="22">
        <v>0</v>
      </c>
      <c r="M19" s="7"/>
    </row>
    <row r="20" spans="2:13" ht="12.75">
      <c r="B20" s="15" t="s">
        <v>87</v>
      </c>
      <c r="C20" s="16"/>
      <c r="D20" s="25">
        <f>SUM(C10:C19)</f>
        <v>4600</v>
      </c>
      <c r="G20" s="78"/>
      <c r="H20" s="12"/>
      <c r="I20" s="7"/>
      <c r="J20" s="7" t="s">
        <v>94</v>
      </c>
      <c r="L20" s="23">
        <v>0</v>
      </c>
      <c r="M20" s="7"/>
    </row>
    <row r="21" spans="2:12" ht="12.75">
      <c r="B21" s="18"/>
      <c r="C21" s="19"/>
      <c r="D21" s="20"/>
      <c r="G21" s="78"/>
      <c r="H21" s="12"/>
      <c r="I21" s="7"/>
      <c r="K21" s="7"/>
      <c r="L21" s="25">
        <f>SUM(L14:L20)</f>
        <v>0</v>
      </c>
    </row>
    <row r="22" spans="2:10" ht="12.75">
      <c r="B22" s="21" t="s">
        <v>88</v>
      </c>
      <c r="D22" s="11"/>
      <c r="G22" s="78"/>
      <c r="H22" s="12"/>
      <c r="I22" s="7"/>
      <c r="J22" s="7" t="s">
        <v>53</v>
      </c>
    </row>
    <row r="23" spans="2:13" ht="12.75">
      <c r="B23" s="13"/>
      <c r="C23" s="11"/>
      <c r="D23" s="11"/>
      <c r="G23" s="78"/>
      <c r="H23" s="12"/>
      <c r="I23" s="7"/>
      <c r="J23" s="7" t="s">
        <v>11</v>
      </c>
      <c r="L23" s="11">
        <v>0</v>
      </c>
      <c r="M23" s="9"/>
    </row>
    <row r="24" spans="2:12" ht="12.75">
      <c r="B24" s="15" t="s">
        <v>89</v>
      </c>
      <c r="C24" s="16"/>
      <c r="D24" s="25">
        <f>SUM(C22:C23)</f>
        <v>0</v>
      </c>
      <c r="G24" s="78"/>
      <c r="H24" s="12"/>
      <c r="I24" s="7"/>
      <c r="J24" s="7" t="s">
        <v>12</v>
      </c>
      <c r="L24" s="11">
        <v>0</v>
      </c>
    </row>
    <row r="25" spans="2:12" ht="12.75">
      <c r="B25" s="18"/>
      <c r="D25" s="19"/>
      <c r="G25" s="78"/>
      <c r="H25" s="12"/>
      <c r="I25" s="7"/>
      <c r="J25" s="7" t="s">
        <v>13</v>
      </c>
      <c r="L25" s="11">
        <v>0</v>
      </c>
    </row>
    <row r="26" spans="2:12" ht="12.75">
      <c r="B26" s="24" t="s">
        <v>16</v>
      </c>
      <c r="C26" s="16"/>
      <c r="D26" s="25">
        <f>D20+D24</f>
        <v>4600</v>
      </c>
      <c r="F26" s="45"/>
      <c r="G26" s="78"/>
      <c r="H26" s="12"/>
      <c r="J26" s="7" t="s">
        <v>14</v>
      </c>
      <c r="L26" s="11">
        <v>0</v>
      </c>
    </row>
    <row r="27" spans="2:12" ht="12.75">
      <c r="B27" s="46"/>
      <c r="C27" s="26"/>
      <c r="D27" s="26"/>
      <c r="F27" s="45"/>
      <c r="G27" s="78"/>
      <c r="H27" s="12"/>
      <c r="J27" s="7" t="s">
        <v>95</v>
      </c>
      <c r="L27" s="11">
        <v>0</v>
      </c>
    </row>
    <row r="28" spans="2:12" ht="12.75" customHeight="1">
      <c r="B28" s="57" t="s">
        <v>46</v>
      </c>
      <c r="C28" s="26"/>
      <c r="D28" s="26"/>
      <c r="E28" s="45"/>
      <c r="F28" s="45"/>
      <c r="G28" s="78"/>
      <c r="H28" s="12"/>
      <c r="J28" s="7" t="s">
        <v>15</v>
      </c>
      <c r="L28" s="9">
        <v>0</v>
      </c>
    </row>
    <row r="29" spans="3:12" ht="12.75">
      <c r="C29" s="11"/>
      <c r="D29" s="26"/>
      <c r="E29" s="45"/>
      <c r="F29" s="45"/>
      <c r="G29" s="78"/>
      <c r="H29" s="12"/>
      <c r="J29" s="7" t="s">
        <v>96</v>
      </c>
      <c r="L29" s="53">
        <f>SUM(L23:L28)</f>
        <v>0</v>
      </c>
    </row>
    <row r="30" spans="2:12" ht="12.75">
      <c r="B30" s="97"/>
      <c r="C30" s="105"/>
      <c r="D30" s="26"/>
      <c r="E30" s="45"/>
      <c r="F30" s="45"/>
      <c r="G30" s="78"/>
      <c r="I30" s="7"/>
      <c r="J30" s="7"/>
      <c r="L30" s="31">
        <f>SUM(L23:L29)</f>
        <v>0</v>
      </c>
    </row>
    <row r="31" spans="2:12" ht="12.75">
      <c r="B31" s="24" t="s">
        <v>60</v>
      </c>
      <c r="C31" s="31"/>
      <c r="D31" s="25"/>
      <c r="E31" s="25">
        <f>D26+D31</f>
        <v>4600</v>
      </c>
      <c r="G31" s="78"/>
      <c r="I31" s="7"/>
      <c r="J31" s="7"/>
      <c r="L31" s="19"/>
    </row>
    <row r="32" spans="2:12" ht="12.75">
      <c r="B32" s="44"/>
      <c r="C32" s="26"/>
      <c r="D32" s="45"/>
      <c r="F32" s="19"/>
      <c r="G32" s="78"/>
      <c r="I32" s="16" t="s">
        <v>54</v>
      </c>
      <c r="J32" s="16"/>
      <c r="K32" s="16"/>
      <c r="L32" s="25">
        <f>L21+L30</f>
        <v>0</v>
      </c>
    </row>
    <row r="33" spans="2:12" ht="12.75">
      <c r="B33" s="24" t="s">
        <v>47</v>
      </c>
      <c r="C33" s="16"/>
      <c r="D33" s="25"/>
      <c r="E33" s="19"/>
      <c r="F33" s="19"/>
      <c r="G33" s="78"/>
      <c r="L33" s="11"/>
    </row>
    <row r="34" spans="2:13" ht="12.75">
      <c r="B34" s="7"/>
      <c r="C34" s="18"/>
      <c r="D34" s="26"/>
      <c r="E34" s="19"/>
      <c r="G34" s="78"/>
      <c r="H34" s="12"/>
      <c r="M34" s="11"/>
    </row>
    <row r="35" spans="2:13" ht="15">
      <c r="B35" s="56" t="s">
        <v>62</v>
      </c>
      <c r="C35" s="18"/>
      <c r="D35" s="26"/>
      <c r="G35" s="78"/>
      <c r="H35" s="12"/>
      <c r="I35" s="51" t="s">
        <v>9</v>
      </c>
      <c r="J35" s="52"/>
      <c r="K35" s="52"/>
      <c r="L35" s="52"/>
      <c r="M35" s="73">
        <f>M7+M9-L32</f>
        <v>3107.8399999999997</v>
      </c>
    </row>
    <row r="36" spans="7:8" ht="12.75">
      <c r="G36" s="78"/>
      <c r="H36" s="12"/>
    </row>
    <row r="37" spans="2:8" ht="12.75">
      <c r="B37" s="21" t="s">
        <v>3</v>
      </c>
      <c r="C37" s="11"/>
      <c r="D37" s="11"/>
      <c r="G37" s="78"/>
      <c r="H37" s="12"/>
    </row>
    <row r="38" spans="2:8" ht="12.75">
      <c r="B38" s="13" t="s">
        <v>90</v>
      </c>
      <c r="C38" s="11">
        <v>500</v>
      </c>
      <c r="D38" s="11"/>
      <c r="G38" s="78"/>
      <c r="H38" s="12"/>
    </row>
    <row r="39" spans="2:8" ht="12.75">
      <c r="B39" s="13" t="s">
        <v>91</v>
      </c>
      <c r="C39" s="11">
        <v>500</v>
      </c>
      <c r="D39" s="11"/>
      <c r="G39" s="78"/>
      <c r="H39" s="12"/>
    </row>
    <row r="40" spans="2:8" ht="12.75">
      <c r="B40" s="13" t="s">
        <v>92</v>
      </c>
      <c r="C40" s="11">
        <v>375</v>
      </c>
      <c r="D40" s="11"/>
      <c r="G40" s="78"/>
      <c r="H40" s="12"/>
    </row>
    <row r="41" spans="2:13" ht="12.75" customHeight="1">
      <c r="B41" s="13" t="s">
        <v>93</v>
      </c>
      <c r="C41" s="11">
        <v>375</v>
      </c>
      <c r="G41" s="78"/>
      <c r="H41" s="27"/>
      <c r="I41" s="28"/>
      <c r="J41" s="28"/>
      <c r="K41" s="28"/>
      <c r="L41" s="28"/>
      <c r="M41" s="28"/>
    </row>
    <row r="42" spans="2:8" ht="12.75">
      <c r="B42" s="13" t="s">
        <v>121</v>
      </c>
      <c r="C42" s="11">
        <v>500</v>
      </c>
      <c r="G42" s="78"/>
      <c r="H42" s="12"/>
    </row>
    <row r="43" spans="2:8" ht="12.75">
      <c r="B43" s="15" t="s">
        <v>122</v>
      </c>
      <c r="C43" s="16"/>
      <c r="D43" s="25">
        <f>SUM(C38:C42)</f>
        <v>2250</v>
      </c>
      <c r="G43" s="78"/>
      <c r="H43" s="12"/>
    </row>
    <row r="44" spans="2:9" ht="15">
      <c r="B44" s="29"/>
      <c r="C44" s="19"/>
      <c r="G44" s="78"/>
      <c r="H44" s="12"/>
      <c r="I44" s="48" t="s">
        <v>17</v>
      </c>
    </row>
    <row r="45" spans="2:9" ht="15">
      <c r="B45" s="21" t="s">
        <v>61</v>
      </c>
      <c r="C45" s="11"/>
      <c r="G45" s="78"/>
      <c r="H45" s="12"/>
      <c r="I45" s="48"/>
    </row>
    <row r="46" spans="2:13" ht="12.75">
      <c r="B46" s="7" t="s">
        <v>108</v>
      </c>
      <c r="C46" s="11">
        <f>Detalles!D45</f>
        <v>484.25</v>
      </c>
      <c r="G46" s="78"/>
      <c r="H46" s="12"/>
      <c r="I46" t="s">
        <v>19</v>
      </c>
      <c r="J46" s="28"/>
      <c r="K46" s="30" t="s">
        <v>20</v>
      </c>
      <c r="L46" s="30" t="s">
        <v>21</v>
      </c>
      <c r="M46" s="30" t="s">
        <v>22</v>
      </c>
    </row>
    <row r="47" spans="2:13" ht="12.75">
      <c r="B47" s="13" t="s">
        <v>18</v>
      </c>
      <c r="C47" s="11"/>
      <c r="G47" s="78"/>
      <c r="H47" s="12"/>
      <c r="I47" s="32" t="s">
        <v>24</v>
      </c>
      <c r="K47" s="85">
        <v>0</v>
      </c>
      <c r="L47" s="86">
        <v>0</v>
      </c>
      <c r="M47" s="87">
        <f>K47+L47</f>
        <v>0</v>
      </c>
    </row>
    <row r="48" spans="2:13" ht="12.75">
      <c r="B48" s="15" t="s">
        <v>23</v>
      </c>
      <c r="C48" s="16"/>
      <c r="D48" s="25">
        <f>C46+C47</f>
        <v>484.25</v>
      </c>
      <c r="G48" s="78"/>
      <c r="H48" s="12"/>
      <c r="I48" s="12" t="s">
        <v>25</v>
      </c>
      <c r="K48" s="85">
        <v>0</v>
      </c>
      <c r="L48" s="86">
        <v>0</v>
      </c>
      <c r="M48" s="88">
        <f>K48+L48</f>
        <v>0</v>
      </c>
    </row>
    <row r="49" spans="2:13" ht="12.75">
      <c r="B49" s="33"/>
      <c r="C49" s="11"/>
      <c r="G49" s="78"/>
      <c r="H49" s="12"/>
      <c r="I49" s="12" t="s">
        <v>26</v>
      </c>
      <c r="K49" s="85">
        <v>0</v>
      </c>
      <c r="L49" s="86">
        <v>0</v>
      </c>
      <c r="M49" s="88">
        <f>K49+L49</f>
        <v>0</v>
      </c>
    </row>
    <row r="50" spans="2:13" ht="12.75">
      <c r="B50" s="21" t="s">
        <v>4</v>
      </c>
      <c r="C50" s="11"/>
      <c r="G50" s="78"/>
      <c r="H50" s="12"/>
      <c r="I50" s="12" t="s">
        <v>28</v>
      </c>
      <c r="K50" s="85">
        <v>0</v>
      </c>
      <c r="L50" s="86">
        <v>0</v>
      </c>
      <c r="M50" s="88">
        <v>0</v>
      </c>
    </row>
    <row r="51" spans="2:13" ht="12.75">
      <c r="B51" s="7" t="s">
        <v>27</v>
      </c>
      <c r="C51" s="11">
        <v>0</v>
      </c>
      <c r="G51" s="78"/>
      <c r="H51" s="12"/>
      <c r="I51" s="12" t="s">
        <v>97</v>
      </c>
      <c r="K51" s="85">
        <v>0</v>
      </c>
      <c r="L51" s="86">
        <v>0</v>
      </c>
      <c r="M51" s="88">
        <f>K51+L51</f>
        <v>0</v>
      </c>
    </row>
    <row r="52" spans="2:13" ht="12.75">
      <c r="B52" s="34" t="s">
        <v>29</v>
      </c>
      <c r="C52" s="9">
        <v>0</v>
      </c>
      <c r="G52" s="78"/>
      <c r="H52" s="12"/>
      <c r="I52" s="12" t="s">
        <v>58</v>
      </c>
      <c r="K52" s="86">
        <v>560</v>
      </c>
      <c r="L52" s="86">
        <v>0</v>
      </c>
      <c r="M52" s="89">
        <f>K52+L52</f>
        <v>560</v>
      </c>
    </row>
    <row r="53" spans="2:13" ht="12.75">
      <c r="B53" s="15" t="s">
        <v>30</v>
      </c>
      <c r="C53" s="16"/>
      <c r="D53" s="25">
        <f>SUM(C51:C52)</f>
        <v>0</v>
      </c>
      <c r="G53" s="78"/>
      <c r="H53" s="12"/>
      <c r="I53" s="12" t="s">
        <v>98</v>
      </c>
      <c r="K53" s="90">
        <v>4985</v>
      </c>
      <c r="L53" s="90">
        <v>0</v>
      </c>
      <c r="M53" s="91">
        <f>K53+L53</f>
        <v>4985</v>
      </c>
    </row>
    <row r="54" spans="2:13" ht="12.75">
      <c r="B54" s="35"/>
      <c r="C54" s="19"/>
      <c r="G54" s="78"/>
      <c r="H54" s="12"/>
      <c r="I54" s="27" t="s">
        <v>31</v>
      </c>
      <c r="J54" s="28"/>
      <c r="K54" s="92">
        <f>SUM(K47:K53)</f>
        <v>5545</v>
      </c>
      <c r="L54" s="92">
        <f>SUM(L47:L53)</f>
        <v>0</v>
      </c>
      <c r="M54" s="93">
        <f>SUM(M47:M53)</f>
        <v>5545</v>
      </c>
    </row>
    <row r="55" spans="2:8" ht="12.75">
      <c r="B55" s="36" t="s">
        <v>5</v>
      </c>
      <c r="C55" s="11"/>
      <c r="G55" s="78"/>
      <c r="H55" s="12"/>
    </row>
    <row r="56" spans="2:9" ht="12.75">
      <c r="B56" s="34" t="s">
        <v>129</v>
      </c>
      <c r="C56" s="11">
        <f>Detalles!H13</f>
        <v>348.2</v>
      </c>
      <c r="G56" s="78"/>
      <c r="H56" s="12"/>
      <c r="I56" s="13" t="s">
        <v>56</v>
      </c>
    </row>
    <row r="57" spans="2:13" ht="12.75">
      <c r="B57" s="34" t="s">
        <v>109</v>
      </c>
      <c r="C57" s="11">
        <f>Detalles!H16</f>
        <v>0</v>
      </c>
      <c r="G57" s="78"/>
      <c r="H57" s="12"/>
      <c r="I57" s="47"/>
      <c r="J57" s="26"/>
      <c r="K57" s="26"/>
      <c r="L57" s="26"/>
      <c r="M57" s="26"/>
    </row>
    <row r="58" spans="2:9" ht="12.75">
      <c r="B58" s="34" t="s">
        <v>112</v>
      </c>
      <c r="C58" s="11">
        <f>Detalles!H19</f>
        <v>0</v>
      </c>
      <c r="G58" s="78"/>
      <c r="H58" s="12"/>
      <c r="I58" s="47"/>
    </row>
    <row r="59" spans="2:9" ht="12.75">
      <c r="B59" s="34" t="s">
        <v>113</v>
      </c>
      <c r="C59" s="11">
        <f>Detalles!H22</f>
        <v>0</v>
      </c>
      <c r="G59" s="78"/>
      <c r="H59" s="12"/>
      <c r="I59" s="47"/>
    </row>
    <row r="60" spans="2:9" ht="12.75">
      <c r="B60" s="13" t="s">
        <v>18</v>
      </c>
      <c r="C60" s="9"/>
      <c r="G60" s="78"/>
      <c r="H60" s="12"/>
      <c r="I60" s="47"/>
    </row>
    <row r="61" spans="2:9" ht="12.75">
      <c r="B61" s="15" t="s">
        <v>32</v>
      </c>
      <c r="C61" s="16"/>
      <c r="D61" s="25">
        <f>SUM(C56:C59)</f>
        <v>348.2</v>
      </c>
      <c r="G61" s="78"/>
      <c r="H61" s="12"/>
      <c r="I61" s="13"/>
    </row>
    <row r="62" spans="4:8" ht="12.75">
      <c r="D62" s="45"/>
      <c r="G62" s="78"/>
      <c r="H62" s="12"/>
    </row>
    <row r="63" spans="2:13" ht="12.75">
      <c r="B63" s="36" t="s">
        <v>6</v>
      </c>
      <c r="C63" s="11"/>
      <c r="D63" s="45"/>
      <c r="G63" s="78"/>
      <c r="H63" s="27"/>
      <c r="I63" s="28"/>
      <c r="J63" s="28"/>
      <c r="K63" s="28"/>
      <c r="L63" s="28"/>
      <c r="M63" s="28"/>
    </row>
    <row r="64" spans="2:8" ht="12.75">
      <c r="B64" s="26" t="s">
        <v>126</v>
      </c>
      <c r="C64" s="9">
        <f>Detalles!H27</f>
        <v>0</v>
      </c>
      <c r="F64" s="45"/>
      <c r="G64" s="78"/>
      <c r="H64" s="12"/>
    </row>
    <row r="65" spans="2:9" ht="15">
      <c r="B65" s="15" t="s">
        <v>33</v>
      </c>
      <c r="C65" s="16"/>
      <c r="D65" s="25">
        <f>SUM(C64:C64)</f>
        <v>0</v>
      </c>
      <c r="G65" s="78"/>
      <c r="H65" s="12"/>
      <c r="I65" s="48" t="s">
        <v>34</v>
      </c>
    </row>
    <row r="66" spans="2:8" ht="12.75">
      <c r="B66" s="18"/>
      <c r="D66" s="19"/>
      <c r="E66" s="45"/>
      <c r="F66" s="19"/>
      <c r="G66" s="78"/>
      <c r="H66" s="12"/>
    </row>
    <row r="67" spans="2:10" ht="12.75">
      <c r="B67" s="21" t="s">
        <v>63</v>
      </c>
      <c r="C67" s="11"/>
      <c r="F67" s="19"/>
      <c r="G67" s="78"/>
      <c r="H67" s="12"/>
      <c r="I67" s="7"/>
      <c r="J67" s="7"/>
    </row>
    <row r="68" spans="2:14" ht="12.75">
      <c r="B68" s="33" t="s">
        <v>18</v>
      </c>
      <c r="C68" s="11"/>
      <c r="E68" s="19"/>
      <c r="G68" s="78"/>
      <c r="H68" s="12"/>
      <c r="I68" s="7"/>
      <c r="J68" s="26"/>
      <c r="N68" s="26"/>
    </row>
    <row r="69" spans="2:11" ht="12.75">
      <c r="B69" s="15" t="s">
        <v>66</v>
      </c>
      <c r="C69" s="16"/>
      <c r="D69" s="25">
        <f>Detalles!H31</f>
        <v>0</v>
      </c>
      <c r="E69" s="19"/>
      <c r="G69" s="78"/>
      <c r="H69" s="12"/>
      <c r="I69" s="83" t="s">
        <v>35</v>
      </c>
      <c r="J69" s="28"/>
      <c r="K69" s="73">
        <f>SUM(K67:K67)</f>
        <v>0</v>
      </c>
    </row>
    <row r="70" spans="2:8" ht="12.75">
      <c r="B70" s="18"/>
      <c r="D70" s="19"/>
      <c r="G70" s="78"/>
      <c r="H70" s="12"/>
    </row>
    <row r="71" spans="2:10" ht="12.75">
      <c r="B71" s="21" t="s">
        <v>64</v>
      </c>
      <c r="C71" s="11"/>
      <c r="G71" s="78"/>
      <c r="H71" s="12"/>
      <c r="I71" s="7" t="s">
        <v>36</v>
      </c>
      <c r="J71" s="26"/>
    </row>
    <row r="72" spans="2:11" ht="12.75">
      <c r="B72" s="13" t="s">
        <v>18</v>
      </c>
      <c r="C72" s="11"/>
      <c r="G72" s="78"/>
      <c r="I72" s="82" t="s">
        <v>119</v>
      </c>
      <c r="J72" s="26"/>
      <c r="K72" s="19">
        <v>500</v>
      </c>
    </row>
    <row r="73" spans="2:11" ht="12.75">
      <c r="B73" s="15" t="s">
        <v>67</v>
      </c>
      <c r="C73" s="16"/>
      <c r="D73" s="25">
        <f>Detalles!H38</f>
        <v>94.3</v>
      </c>
      <c r="G73" s="78"/>
      <c r="H73" s="12"/>
      <c r="I73" s="82" t="s">
        <v>123</v>
      </c>
      <c r="J73" s="26"/>
      <c r="K73" s="19">
        <v>280</v>
      </c>
    </row>
    <row r="74" spans="2:11" ht="12.75">
      <c r="B74" s="33"/>
      <c r="C74" s="11"/>
      <c r="G74" s="78"/>
      <c r="H74" s="12"/>
      <c r="I74" s="13" t="s">
        <v>154</v>
      </c>
      <c r="J74" s="26"/>
      <c r="K74" s="19">
        <v>480</v>
      </c>
    </row>
    <row r="75" spans="2:11" ht="12.75">
      <c r="B75" s="21" t="s">
        <v>65</v>
      </c>
      <c r="G75" s="81"/>
      <c r="H75" s="12"/>
      <c r="I75" s="26" t="s">
        <v>126</v>
      </c>
      <c r="J75" s="26"/>
      <c r="K75" s="19">
        <v>887.25</v>
      </c>
    </row>
    <row r="76" spans="2:12" ht="12.75">
      <c r="B76" s="13" t="s">
        <v>18</v>
      </c>
      <c r="G76" s="78"/>
      <c r="H76" s="12"/>
      <c r="I76" s="83" t="s">
        <v>35</v>
      </c>
      <c r="J76" s="28"/>
      <c r="K76" s="84">
        <f>SUM(K72:K75)</f>
        <v>2147.25</v>
      </c>
      <c r="L76" s="26"/>
    </row>
    <row r="77" spans="2:8" ht="12.75">
      <c r="B77" s="15" t="s">
        <v>37</v>
      </c>
      <c r="C77" s="16"/>
      <c r="D77" s="25">
        <f>Detalles!H52</f>
        <v>80.36</v>
      </c>
      <c r="G77" s="78"/>
      <c r="H77" s="12"/>
    </row>
    <row r="78" spans="7:9" ht="12.75">
      <c r="G78" s="78"/>
      <c r="H78" s="12"/>
      <c r="I78" s="96"/>
    </row>
    <row r="79" spans="2:8" ht="12.75">
      <c r="B79" s="21" t="s">
        <v>69</v>
      </c>
      <c r="G79" s="78"/>
      <c r="H79" s="12"/>
    </row>
    <row r="80" spans="2:8" ht="12.75">
      <c r="B80" s="15" t="s">
        <v>68</v>
      </c>
      <c r="C80" s="16"/>
      <c r="D80" s="25">
        <f>Detalles!H54</f>
        <v>300</v>
      </c>
      <c r="G80" s="78"/>
      <c r="H80" s="12"/>
    </row>
    <row r="81" spans="7:8" ht="12.75">
      <c r="G81" s="78"/>
      <c r="H81" s="12"/>
    </row>
    <row r="82" spans="2:8" ht="12.75">
      <c r="B82" s="21" t="s">
        <v>70</v>
      </c>
      <c r="F82" s="45"/>
      <c r="G82" s="78"/>
      <c r="H82" s="12"/>
    </row>
    <row r="83" spans="2:8" ht="12.75">
      <c r="B83" s="15" t="s">
        <v>71</v>
      </c>
      <c r="C83" s="16"/>
      <c r="D83" s="17">
        <v>0</v>
      </c>
      <c r="G83" s="78"/>
      <c r="H83" s="12"/>
    </row>
    <row r="84" spans="2:8" ht="15">
      <c r="B84" s="18"/>
      <c r="D84" s="38"/>
      <c r="F84" s="4"/>
      <c r="G84" s="78"/>
      <c r="H84" s="12"/>
    </row>
    <row r="85" spans="2:8" ht="12.75">
      <c r="B85" s="24" t="s">
        <v>130</v>
      </c>
      <c r="C85" s="16"/>
      <c r="D85" s="17"/>
      <c r="E85" s="94">
        <f>D43+D48+D53+D61+D65+D69+D73+D77+D80+D83</f>
        <v>3557.11</v>
      </c>
      <c r="G85" s="78"/>
      <c r="H85" s="12"/>
    </row>
    <row r="86" spans="2:8" ht="13.5" thickBot="1">
      <c r="B86" s="18"/>
      <c r="D86" s="38"/>
      <c r="G86" s="78"/>
      <c r="H86" s="12"/>
    </row>
    <row r="87" spans="2:8" ht="17.25" thickBot="1" thickTop="1">
      <c r="B87" s="79" t="s">
        <v>114</v>
      </c>
      <c r="C87" s="80"/>
      <c r="D87" s="80"/>
      <c r="E87" s="95">
        <f>E31-E85</f>
        <v>1042.8899999999999</v>
      </c>
      <c r="G87" s="78"/>
      <c r="H87" s="12"/>
    </row>
    <row r="88" spans="7:8" ht="13.5" thickTop="1">
      <c r="G88" s="78"/>
      <c r="H88" s="26"/>
    </row>
    <row r="89" spans="7:8" ht="12.75">
      <c r="G89" s="78"/>
      <c r="H89" s="26"/>
    </row>
    <row r="90" ht="12.75">
      <c r="H90" s="26"/>
    </row>
    <row r="92" ht="12.75">
      <c r="H92" s="26"/>
    </row>
    <row r="93" ht="12.75">
      <c r="H93" s="39"/>
    </row>
    <row r="94" ht="15">
      <c r="H94" s="1"/>
    </row>
    <row r="95" spans="8:10" ht="15">
      <c r="H95" s="1"/>
      <c r="I95" s="26"/>
      <c r="J95" s="26"/>
    </row>
    <row r="96" spans="8:10" ht="15">
      <c r="H96" s="1"/>
      <c r="I96" s="39"/>
      <c r="J96" s="39"/>
    </row>
    <row r="97" spans="8:10" ht="15">
      <c r="H97" s="1"/>
      <c r="I97" s="7"/>
      <c r="J97" s="7"/>
    </row>
    <row r="98" spans="8:10" ht="15">
      <c r="H98" s="1"/>
      <c r="I98" s="7"/>
      <c r="J98" s="7"/>
    </row>
    <row r="99" spans="8:10" ht="15">
      <c r="H99" s="1"/>
      <c r="I99" s="7"/>
      <c r="J99" s="7"/>
    </row>
    <row r="100" spans="8:10" ht="15">
      <c r="H100" s="1"/>
      <c r="I100" s="7"/>
      <c r="J100" s="7"/>
    </row>
    <row r="101" spans="8:10" ht="15">
      <c r="H101" s="1"/>
      <c r="I101" s="7"/>
      <c r="J101" s="7"/>
    </row>
    <row r="102" spans="8:10" ht="15">
      <c r="H102" s="1"/>
      <c r="I102" s="7"/>
      <c r="J102" s="7"/>
    </row>
    <row r="103" spans="8:10" ht="15">
      <c r="H103" s="1"/>
      <c r="I103" s="7"/>
      <c r="J103" s="7"/>
    </row>
    <row r="104" spans="8:10" ht="15">
      <c r="H104" s="1"/>
      <c r="I104" s="7"/>
      <c r="J104" s="7"/>
    </row>
    <row r="105" spans="8:10" ht="15">
      <c r="H105" s="1"/>
      <c r="I105" s="7"/>
      <c r="J105" s="7"/>
    </row>
    <row r="106" spans="8:10" ht="15">
      <c r="H106" s="1"/>
      <c r="I106" s="7"/>
      <c r="J106" s="7"/>
    </row>
    <row r="107" spans="8:10" ht="15">
      <c r="H107" s="1"/>
      <c r="I107" s="7"/>
      <c r="J107" s="7"/>
    </row>
    <row r="108" spans="8:10" ht="15">
      <c r="H108" s="1"/>
      <c r="I108" s="7"/>
      <c r="J108" s="7"/>
    </row>
    <row r="109" spans="8:10" ht="15">
      <c r="H109" s="1"/>
      <c r="I109" s="7"/>
      <c r="J109" s="7"/>
    </row>
    <row r="110" spans="8:10" ht="15">
      <c r="H110" s="1"/>
      <c r="I110" s="7"/>
      <c r="J110" s="7"/>
    </row>
    <row r="111" spans="8:10" ht="15">
      <c r="H111" s="1"/>
      <c r="I111" s="7"/>
      <c r="J111" s="7"/>
    </row>
    <row r="112" spans="6:10" ht="15">
      <c r="F112" s="7"/>
      <c r="H112" s="1"/>
      <c r="I112" s="7"/>
      <c r="J112" s="7"/>
    </row>
    <row r="113" spans="6:10" ht="15">
      <c r="F113" s="7"/>
      <c r="G113" s="7"/>
      <c r="H113" s="1"/>
      <c r="I113" s="7"/>
      <c r="J113" s="7"/>
    </row>
    <row r="114" spans="7:10" ht="15">
      <c r="G114" s="7"/>
      <c r="H114" s="1"/>
      <c r="I114" s="7"/>
      <c r="J114" s="7"/>
    </row>
    <row r="115" spans="2:10" ht="15">
      <c r="B115" s="7"/>
      <c r="C115" s="7"/>
      <c r="D115" s="7"/>
      <c r="E115" s="7"/>
      <c r="H115" s="1"/>
      <c r="I115" s="7"/>
      <c r="J115" s="7"/>
    </row>
    <row r="116" spans="2:10" ht="15">
      <c r="B116" s="7"/>
      <c r="C116" s="21"/>
      <c r="D116" s="9"/>
      <c r="E116" s="7"/>
      <c r="H116" s="1"/>
      <c r="I116" s="7"/>
      <c r="J116" s="7"/>
    </row>
    <row r="117" spans="3:10" ht="15">
      <c r="C117" s="13"/>
      <c r="D117" s="11"/>
      <c r="H117" s="1"/>
      <c r="I117" s="7"/>
      <c r="J117" s="7"/>
    </row>
    <row r="118" spans="8:10" ht="15">
      <c r="H118" s="1"/>
      <c r="I118" s="7"/>
      <c r="J118" s="7"/>
    </row>
    <row r="119" spans="8:10" ht="15">
      <c r="H119" s="1"/>
      <c r="I119" s="7"/>
      <c r="J119" s="7"/>
    </row>
    <row r="120" spans="8:10" ht="15">
      <c r="H120" s="1"/>
      <c r="I120" s="7"/>
      <c r="J120" s="7"/>
    </row>
    <row r="121" spans="4:10" ht="15">
      <c r="D121" s="11"/>
      <c r="H121" s="1"/>
      <c r="I121" s="7"/>
      <c r="J121" s="7"/>
    </row>
    <row r="122" spans="8:10" ht="15">
      <c r="H122" s="1"/>
      <c r="I122" s="7"/>
      <c r="J122" s="7"/>
    </row>
    <row r="123" spans="8:10" ht="12.75">
      <c r="H123" s="7"/>
      <c r="I123" s="7"/>
      <c r="J123" s="7"/>
    </row>
    <row r="124" spans="8:10" ht="12.75">
      <c r="H124" s="7"/>
      <c r="I124" s="7"/>
      <c r="J124" s="7"/>
    </row>
    <row r="125" spans="9:10" ht="12.75">
      <c r="I125" s="7"/>
      <c r="J125" s="7"/>
    </row>
    <row r="126" spans="9:10" ht="12.75">
      <c r="I126" s="7"/>
      <c r="J126" s="7"/>
    </row>
    <row r="127" spans="9:10" ht="12.75">
      <c r="I127" s="7"/>
      <c r="J127" s="7"/>
    </row>
  </sheetData>
  <printOptions/>
  <pageMargins left="0.44" right="0.75" top="1" bottom="1" header="0" footer="0"/>
  <pageSetup fitToHeight="1" fitToWidth="1" horizontalDpi="600" verticalDpi="600" orientation="portrait" paperSize="9" scale="67" r:id="rId1"/>
  <headerFooter alignWithMargins="0">
    <oddFooter>&amp;R&amp;D</oddFooter>
  </headerFooter>
  <rowBreaks count="1" manualBreakCount="1">
    <brk id="93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4"/>
  <sheetViews>
    <sheetView workbookViewId="0" topLeftCell="A13">
      <selection activeCell="D5" sqref="D5"/>
    </sheetView>
  </sheetViews>
  <sheetFormatPr defaultColWidth="11.421875" defaultRowHeight="12.75"/>
  <cols>
    <col min="1" max="1" width="13.421875" style="0" customWidth="1"/>
    <col min="2" max="2" width="10.7109375" style="1" customWidth="1"/>
    <col min="3" max="3" width="11.421875" style="1" customWidth="1"/>
    <col min="4" max="4" width="19.28125" style="1" customWidth="1"/>
    <col min="5" max="5" width="13.28125" style="1" customWidth="1"/>
    <col min="6" max="6" width="11.7109375" style="1" bestFit="1" customWidth="1"/>
    <col min="7" max="8" width="11.421875" style="1" customWidth="1"/>
    <col min="9" max="9" width="16.57421875" style="1" customWidth="1"/>
    <col min="10" max="10" width="8.140625" style="1" customWidth="1"/>
    <col min="11" max="11" width="11.421875" style="1" customWidth="1"/>
  </cols>
  <sheetData>
    <row r="1" ht="25.5" customHeight="1"/>
    <row r="2" ht="15.75">
      <c r="D2" s="2" t="s">
        <v>155</v>
      </c>
    </row>
    <row r="3" spans="2:8" ht="15">
      <c r="B3" s="7"/>
      <c r="C3" s="7"/>
      <c r="D3" s="7"/>
      <c r="E3" s="7"/>
      <c r="F3" s="7"/>
      <c r="G3" s="7"/>
      <c r="H3" s="7"/>
    </row>
    <row r="4" spans="2:8" ht="15">
      <c r="B4" s="64" t="s">
        <v>0</v>
      </c>
      <c r="C4" s="7"/>
      <c r="D4" s="3"/>
      <c r="E4" s="3"/>
      <c r="F4" s="7"/>
      <c r="G4" s="7"/>
      <c r="H4" s="7"/>
    </row>
    <row r="5" spans="2:8" ht="15">
      <c r="B5" s="7"/>
      <c r="C5" s="7"/>
      <c r="D5" s="7"/>
      <c r="E5" s="7"/>
      <c r="F5" s="7"/>
      <c r="G5" s="7"/>
      <c r="H5" s="7"/>
    </row>
    <row r="6" spans="2:8" ht="15">
      <c r="B6" s="7" t="s">
        <v>59</v>
      </c>
      <c r="C6" s="7"/>
      <c r="D6" s="7"/>
      <c r="E6" s="7"/>
      <c r="F6" s="7"/>
      <c r="G6" s="7"/>
      <c r="H6" s="7"/>
    </row>
    <row r="7" spans="2:8" ht="15">
      <c r="B7" s="7" t="s">
        <v>1</v>
      </c>
      <c r="C7" s="7"/>
      <c r="D7" s="9"/>
      <c r="E7" s="9">
        <f>Completo!D20</f>
        <v>4600</v>
      </c>
      <c r="F7" s="7"/>
      <c r="G7" s="7"/>
      <c r="H7" s="7"/>
    </row>
    <row r="8" spans="2:8" ht="15">
      <c r="B8" s="7" t="s">
        <v>99</v>
      </c>
      <c r="C8" s="7"/>
      <c r="D8" s="9"/>
      <c r="E8" s="53">
        <f>Completo!D24</f>
        <v>0</v>
      </c>
      <c r="F8" s="9">
        <f>SUM(E7:E8)</f>
        <v>4600</v>
      </c>
      <c r="G8" s="7"/>
      <c r="H8" s="7"/>
    </row>
    <row r="9" spans="2:8" ht="15">
      <c r="B9" s="7"/>
      <c r="C9" s="7"/>
      <c r="D9" s="9"/>
      <c r="E9" s="53"/>
      <c r="F9" s="7"/>
      <c r="G9" s="7"/>
      <c r="H9" s="7"/>
    </row>
    <row r="10" spans="2:8" ht="15">
      <c r="B10" s="7" t="s">
        <v>46</v>
      </c>
      <c r="C10" s="7"/>
      <c r="D10" s="9"/>
      <c r="E10" s="53"/>
      <c r="F10" s="7"/>
      <c r="G10" s="7"/>
      <c r="H10" s="7"/>
    </row>
    <row r="11" spans="2:8" ht="15">
      <c r="B11" s="7" t="s">
        <v>49</v>
      </c>
      <c r="C11" s="7"/>
      <c r="D11" s="9"/>
      <c r="E11" s="7"/>
      <c r="F11" s="9">
        <f>Completo!D31</f>
        <v>0</v>
      </c>
      <c r="G11" s="7"/>
      <c r="H11" s="7"/>
    </row>
    <row r="12" spans="2:8" ht="15">
      <c r="B12" s="7"/>
      <c r="C12" s="7"/>
      <c r="D12" s="9"/>
      <c r="E12" s="9"/>
      <c r="F12" s="9"/>
      <c r="G12" s="7"/>
      <c r="H12" s="7"/>
    </row>
    <row r="13" spans="2:8" ht="15">
      <c r="B13" s="52"/>
      <c r="C13" s="25" t="s">
        <v>2</v>
      </c>
      <c r="D13" s="52"/>
      <c r="E13" s="52"/>
      <c r="F13" s="25">
        <f>F8+F11</f>
        <v>4600</v>
      </c>
      <c r="G13" s="7"/>
      <c r="H13" s="7"/>
    </row>
    <row r="14" spans="2:8" ht="15">
      <c r="B14" s="7"/>
      <c r="C14" s="37"/>
      <c r="D14" s="9"/>
      <c r="E14" s="9"/>
      <c r="F14" s="37"/>
      <c r="G14" s="7"/>
      <c r="H14" s="7"/>
    </row>
    <row r="15" spans="2:8" ht="15">
      <c r="B15" s="9" t="s">
        <v>62</v>
      </c>
      <c r="C15" s="7"/>
      <c r="D15" s="9"/>
      <c r="E15" s="9"/>
      <c r="F15" s="37"/>
      <c r="G15" s="7"/>
      <c r="H15" s="65"/>
    </row>
    <row r="16" spans="2:8" ht="15">
      <c r="B16" s="7" t="s">
        <v>3</v>
      </c>
      <c r="C16" s="9"/>
      <c r="D16" s="9"/>
      <c r="E16" s="9">
        <f>Completo!D43</f>
        <v>2250</v>
      </c>
      <c r="F16" s="7"/>
      <c r="G16" s="7"/>
      <c r="H16" s="66"/>
    </row>
    <row r="17" spans="2:8" ht="15">
      <c r="B17" s="7" t="s">
        <v>74</v>
      </c>
      <c r="C17" s="9"/>
      <c r="D17" s="9"/>
      <c r="E17" s="9">
        <f>Completo!D48</f>
        <v>484.25</v>
      </c>
      <c r="F17" s="7"/>
      <c r="G17" s="7"/>
      <c r="H17" s="7"/>
    </row>
    <row r="18" spans="2:8" ht="15">
      <c r="B18" s="7" t="s">
        <v>4</v>
      </c>
      <c r="C18" s="9"/>
      <c r="D18" s="9"/>
      <c r="E18" s="9">
        <f>Completo!D53</f>
        <v>0</v>
      </c>
      <c r="F18" s="7"/>
      <c r="G18" s="7"/>
      <c r="H18" s="7"/>
    </row>
    <row r="19" spans="2:8" ht="15">
      <c r="B19" s="59" t="s">
        <v>5</v>
      </c>
      <c r="C19" s="9"/>
      <c r="D19" s="9"/>
      <c r="E19" s="9">
        <f>Completo!D61</f>
        <v>348.2</v>
      </c>
      <c r="F19" s="7"/>
      <c r="G19" s="7"/>
      <c r="H19" s="7"/>
    </row>
    <row r="20" spans="2:8" ht="15">
      <c r="B20" s="59" t="s">
        <v>6</v>
      </c>
      <c r="C20" s="9"/>
      <c r="D20" s="9"/>
      <c r="E20" s="9">
        <f>Completo!D65</f>
        <v>0</v>
      </c>
      <c r="F20" s="7"/>
      <c r="G20" s="7"/>
      <c r="H20" s="7"/>
    </row>
    <row r="21" spans="2:8" ht="15">
      <c r="B21" s="7" t="s">
        <v>63</v>
      </c>
      <c r="C21" s="9"/>
      <c r="D21" s="9"/>
      <c r="E21" s="9">
        <f>Completo!D69</f>
        <v>0</v>
      </c>
      <c r="F21" s="7"/>
      <c r="G21" s="7"/>
      <c r="H21" s="7"/>
    </row>
    <row r="22" spans="2:8" ht="15">
      <c r="B22" s="7" t="s">
        <v>64</v>
      </c>
      <c r="C22" s="9"/>
      <c r="D22" s="9"/>
      <c r="E22" s="9">
        <f>Completo!D73</f>
        <v>94.3</v>
      </c>
      <c r="F22" s="7"/>
      <c r="G22" s="7"/>
      <c r="H22" s="7"/>
    </row>
    <row r="23" spans="2:8" ht="15">
      <c r="B23" s="7" t="s">
        <v>65</v>
      </c>
      <c r="C23" s="7"/>
      <c r="D23" s="9"/>
      <c r="E23" s="9">
        <f>Completo!D77</f>
        <v>80.36</v>
      </c>
      <c r="F23" s="7"/>
      <c r="G23" s="7"/>
      <c r="H23" s="7"/>
    </row>
    <row r="24" spans="2:8" ht="15">
      <c r="B24" s="7" t="s">
        <v>69</v>
      </c>
      <c r="C24" s="7"/>
      <c r="D24" s="9"/>
      <c r="E24" s="9">
        <f>Completo!D80</f>
        <v>300</v>
      </c>
      <c r="F24" s="7"/>
      <c r="G24" s="7"/>
      <c r="H24" s="7"/>
    </row>
    <row r="25" spans="2:8" ht="15">
      <c r="B25" s="7" t="s">
        <v>70</v>
      </c>
      <c r="C25" s="7"/>
      <c r="D25" s="9"/>
      <c r="E25" s="9">
        <f>Completo!D83</f>
        <v>0</v>
      </c>
      <c r="F25" s="7"/>
      <c r="G25" s="7"/>
      <c r="H25" s="7"/>
    </row>
    <row r="26" spans="2:8" ht="15">
      <c r="B26" s="7"/>
      <c r="C26" s="7"/>
      <c r="D26" s="9"/>
      <c r="E26" s="9"/>
      <c r="F26" s="7"/>
      <c r="G26" s="7"/>
      <c r="H26" s="7"/>
    </row>
    <row r="27" spans="2:8" ht="15">
      <c r="B27" s="52"/>
      <c r="C27" s="25" t="s">
        <v>75</v>
      </c>
      <c r="D27" s="52"/>
      <c r="E27" s="52"/>
      <c r="F27" s="25">
        <f>E16+E17+E18+E19+E20+E21+E22+E23+E24+E25</f>
        <v>3557.11</v>
      </c>
      <c r="G27" s="7"/>
      <c r="H27" s="7"/>
    </row>
    <row r="28" spans="2:8" ht="15">
      <c r="B28" s="9"/>
      <c r="C28" s="9"/>
      <c r="D28" s="9"/>
      <c r="E28" s="9"/>
      <c r="F28" s="9"/>
      <c r="G28" s="7"/>
      <c r="H28" s="7"/>
    </row>
    <row r="29" spans="2:8" ht="15">
      <c r="B29" s="42"/>
      <c r="C29" s="42" t="s">
        <v>72</v>
      </c>
      <c r="D29" s="25"/>
      <c r="E29" s="42"/>
      <c r="F29" s="25">
        <f>F13-F27</f>
        <v>1042.8899999999999</v>
      </c>
      <c r="G29" s="7"/>
      <c r="H29" s="7"/>
    </row>
    <row r="30" spans="2:8" ht="15">
      <c r="B30" s="7"/>
      <c r="C30" s="7"/>
      <c r="D30" s="37"/>
      <c r="E30" s="7"/>
      <c r="F30" s="7"/>
      <c r="G30" s="7"/>
      <c r="H30" s="7"/>
    </row>
    <row r="31" spans="2:10" ht="15.75" thickBot="1">
      <c r="B31" s="67"/>
      <c r="C31" s="68"/>
      <c r="D31" s="67"/>
      <c r="E31" s="67"/>
      <c r="F31" s="68"/>
      <c r="G31" s="67"/>
      <c r="H31" s="67"/>
      <c r="I31" s="5"/>
      <c r="J31" s="5"/>
    </row>
    <row r="32" spans="2:10" ht="15">
      <c r="B32" s="39"/>
      <c r="C32" s="45"/>
      <c r="D32" s="39"/>
      <c r="E32" s="39"/>
      <c r="F32" s="45"/>
      <c r="G32" s="39"/>
      <c r="H32" s="39"/>
      <c r="I32" s="5"/>
      <c r="J32" s="5"/>
    </row>
    <row r="33" spans="2:8" ht="15">
      <c r="B33" s="7"/>
      <c r="C33" s="7"/>
      <c r="D33" s="7"/>
      <c r="E33" s="7"/>
      <c r="F33" s="7"/>
      <c r="G33" s="7"/>
      <c r="H33" s="7"/>
    </row>
    <row r="34" spans="2:8" ht="15">
      <c r="B34" s="69" t="s">
        <v>7</v>
      </c>
      <c r="C34" s="7"/>
      <c r="D34" s="6"/>
      <c r="E34" s="6"/>
      <c r="F34" s="7"/>
      <c r="G34" s="7"/>
      <c r="H34" s="7"/>
    </row>
    <row r="35" spans="2:8" ht="15">
      <c r="B35" s="7"/>
      <c r="C35" s="7"/>
      <c r="D35" s="7"/>
      <c r="E35" s="7"/>
      <c r="F35" s="7"/>
      <c r="G35" s="7"/>
      <c r="H35" s="7"/>
    </row>
    <row r="36" spans="2:8" ht="15">
      <c r="B36" s="52" t="s">
        <v>8</v>
      </c>
      <c r="C36" s="52"/>
      <c r="D36" s="52"/>
      <c r="E36" s="70"/>
      <c r="F36" s="71">
        <v>2064.95</v>
      </c>
      <c r="G36" s="39"/>
      <c r="H36" s="7"/>
    </row>
    <row r="37" spans="2:8" ht="15">
      <c r="B37" s="39"/>
      <c r="C37" s="9"/>
      <c r="D37" s="7"/>
      <c r="E37" s="39"/>
      <c r="F37" s="38"/>
      <c r="G37" s="39"/>
      <c r="H37" s="7"/>
    </row>
    <row r="38" spans="2:8" ht="15">
      <c r="B38" s="46"/>
      <c r="C38" s="7" t="s">
        <v>48</v>
      </c>
      <c r="D38" s="7"/>
      <c r="E38" s="7"/>
      <c r="F38" s="38">
        <f>F29</f>
        <v>1042.8899999999999</v>
      </c>
      <c r="G38" s="39"/>
      <c r="H38" s="7"/>
    </row>
    <row r="39" spans="2:8" ht="15">
      <c r="B39" s="46"/>
      <c r="C39" s="7" t="s">
        <v>55</v>
      </c>
      <c r="D39" s="7"/>
      <c r="E39" s="7"/>
      <c r="F39" s="38">
        <v>0</v>
      </c>
      <c r="G39" s="39"/>
      <c r="H39" s="7"/>
    </row>
    <row r="40" spans="2:8" ht="15">
      <c r="B40" s="39"/>
      <c r="C40" s="7"/>
      <c r="D40" s="7"/>
      <c r="E40" s="39"/>
      <c r="F40" s="39"/>
      <c r="G40" s="39"/>
      <c r="H40" s="7"/>
    </row>
    <row r="41" spans="2:8" ht="15">
      <c r="B41" s="52" t="s">
        <v>9</v>
      </c>
      <c r="C41" s="52"/>
      <c r="D41" s="52"/>
      <c r="E41" s="72"/>
      <c r="F41" s="73">
        <f>SUM(F36:F38)-F39</f>
        <v>3107.8399999999997</v>
      </c>
      <c r="G41" s="39"/>
      <c r="H41" s="7"/>
    </row>
    <row r="42" spans="2:8" ht="15">
      <c r="B42" s="7"/>
      <c r="C42" s="7"/>
      <c r="D42" s="7"/>
      <c r="E42" s="7"/>
      <c r="F42" s="7"/>
      <c r="G42" s="7"/>
      <c r="H42" s="7"/>
    </row>
    <row r="43" spans="2:8" ht="15">
      <c r="B43" s="7"/>
      <c r="C43" s="7"/>
      <c r="D43" s="7"/>
      <c r="E43" s="7"/>
      <c r="F43" s="7"/>
      <c r="G43" s="7"/>
      <c r="H43" s="7"/>
    </row>
    <row r="44" spans="2:8" ht="15">
      <c r="B44" s="69" t="s">
        <v>100</v>
      </c>
      <c r="C44" s="7"/>
      <c r="D44" s="7"/>
      <c r="E44" s="7"/>
      <c r="F44" s="7"/>
      <c r="G44" s="7"/>
      <c r="H44" s="7"/>
    </row>
    <row r="45" spans="2:8" ht="15">
      <c r="B45" s="7"/>
      <c r="C45" s="7"/>
      <c r="D45" s="7"/>
      <c r="E45" s="7"/>
      <c r="F45" s="7"/>
      <c r="G45" s="7"/>
      <c r="H45" s="7"/>
    </row>
    <row r="46" spans="2:8" ht="15">
      <c r="B46" s="52" t="s">
        <v>101</v>
      </c>
      <c r="C46" s="52"/>
      <c r="D46" s="52"/>
      <c r="E46" s="70"/>
      <c r="F46" s="71">
        <f>Completo!K54</f>
        <v>5545</v>
      </c>
      <c r="G46" s="39"/>
      <c r="H46" s="7"/>
    </row>
    <row r="47" spans="2:8" ht="15">
      <c r="B47" s="39"/>
      <c r="C47" s="9"/>
      <c r="D47" s="7"/>
      <c r="E47" s="39"/>
      <c r="F47" s="38"/>
      <c r="G47" s="39"/>
      <c r="H47" s="7"/>
    </row>
    <row r="48" spans="2:8" ht="15">
      <c r="B48" s="46"/>
      <c r="C48" s="7" t="s">
        <v>102</v>
      </c>
      <c r="D48" s="7"/>
      <c r="E48" s="7"/>
      <c r="F48" s="38">
        <v>0</v>
      </c>
      <c r="G48" s="39"/>
      <c r="H48" s="7"/>
    </row>
    <row r="49" spans="2:8" ht="15">
      <c r="B49" s="46"/>
      <c r="C49" s="7" t="s">
        <v>103</v>
      </c>
      <c r="D49" s="7"/>
      <c r="E49" s="7"/>
      <c r="F49" s="38">
        <v>0</v>
      </c>
      <c r="G49" s="39"/>
      <c r="H49" s="7"/>
    </row>
    <row r="50" spans="2:8" ht="15">
      <c r="B50" s="39"/>
      <c r="C50" s="7"/>
      <c r="D50" s="7"/>
      <c r="E50" s="39"/>
      <c r="F50" s="39"/>
      <c r="G50" s="39"/>
      <c r="H50" s="7"/>
    </row>
    <row r="51" spans="2:8" ht="15">
      <c r="B51" s="52" t="s">
        <v>104</v>
      </c>
      <c r="C51" s="52"/>
      <c r="D51" s="52"/>
      <c r="E51" s="72"/>
      <c r="F51" s="73">
        <f>SUM(F46:F49)</f>
        <v>5545</v>
      </c>
      <c r="G51" s="39"/>
      <c r="H51" s="7"/>
    </row>
    <row r="52" spans="2:8" ht="15">
      <c r="B52" s="7"/>
      <c r="C52" s="7"/>
      <c r="D52" s="7"/>
      <c r="E52" s="7"/>
      <c r="F52" s="7"/>
      <c r="G52" s="7"/>
      <c r="H52" s="7"/>
    </row>
    <row r="53" spans="2:8" ht="15.75" thickBot="1">
      <c r="B53" s="7"/>
      <c r="C53" s="7"/>
      <c r="D53" s="76"/>
      <c r="E53" s="76"/>
      <c r="F53" s="76"/>
      <c r="G53" s="7"/>
      <c r="H53" s="7"/>
    </row>
    <row r="54" spans="2:8" ht="16.5" thickBot="1" thickTop="1">
      <c r="B54" s="7"/>
      <c r="C54" s="7"/>
      <c r="D54" s="74" t="s">
        <v>117</v>
      </c>
      <c r="E54" s="74"/>
      <c r="F54" s="75">
        <f>F41+F51</f>
        <v>8652.84</v>
      </c>
      <c r="G54" s="7"/>
      <c r="H54" s="7"/>
    </row>
    <row r="55" ht="15.75" thickTop="1"/>
  </sheetData>
  <printOptions/>
  <pageMargins left="0.5118110236220472" right="0.35433070866141736" top="1" bottom="1" header="0" footer="0"/>
  <pageSetup fitToHeight="1" fitToWidth="1" horizontalDpi="600" verticalDpi="600" orientation="portrait" paperSize="9" scale="95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Empresarios Agrupados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Empresarios Agrupados AIE</dc:creator>
  <cp:keywords/>
  <dc:description/>
  <cp:lastModifiedBy>.</cp:lastModifiedBy>
  <cp:lastPrinted>2005-11-12T12:16:07Z</cp:lastPrinted>
  <dcterms:created xsi:type="dcterms:W3CDTF">2004-08-20T12:34:18Z</dcterms:created>
  <dcterms:modified xsi:type="dcterms:W3CDTF">2005-12-05T17:23:43Z</dcterms:modified>
  <cp:category/>
  <cp:version/>
  <cp:contentType/>
  <cp:contentStatus/>
</cp:coreProperties>
</file>