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2"/>
  </bookViews>
  <sheets>
    <sheet name="Modelo A-ctual" sheetId="1" r:id="rId1"/>
    <sheet name="Modelo B ProducciónEquivalente" sheetId="2" r:id="rId2"/>
    <sheet name="Modelo C EconomíaEquivalente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<sst xmlns="http://schemas.openxmlformats.org/spreadsheetml/2006/main" count="78" uniqueCount="52">
  <si>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Bolsas</t>
  </si>
  <si>
    <t>Ingresos bolsas
(anual)</t>
  </si>
  <si>
    <t>Asignación 
(mensual)</t>
  </si>
  <si>
    <t>GASTOS</t>
  </si>
  <si>
    <t>INGRESOS</t>
  </si>
  <si>
    <t>BALANCE</t>
  </si>
  <si>
    <t>Notas:</t>
  </si>
  <si>
    <t>Jornadas GT</t>
  </si>
  <si>
    <t>Bolsas GC</t>
  </si>
  <si>
    <t>Jornadas GTC</t>
  </si>
  <si>
    <t>No aportación 
bolsa (mensual)</t>
  </si>
  <si>
    <t>Jornadas Totales:</t>
  </si>
  <si>
    <t>Índice productividad:</t>
  </si>
  <si>
    <t>COOPERACIÓN</t>
  </si>
  <si>
    <t>Jornadas equivalentes:</t>
  </si>
  <si>
    <t>(VIABILIDAD ECONÓMICA)</t>
  </si>
  <si>
    <t xml:space="preserve">(VIABILIDAD AGRÍCOLA) </t>
  </si>
  <si>
    <t>Aportación 
(mensual)</t>
  </si>
  <si>
    <t>Número de miebros GTC:</t>
  </si>
  <si>
    <t>Jornadas miembros GTC:</t>
  </si>
  <si>
    <t>(anuales por miembro)</t>
  </si>
  <si>
    <t>(anuales por todo GTC)</t>
  </si>
  <si>
    <r>
      <t>Jornadas diarias equivalentes</t>
    </r>
    <r>
      <rPr>
        <b/>
        <i/>
        <u val="single"/>
        <sz val="10"/>
        <rFont val="Arial"/>
        <family val="2"/>
      </rPr>
      <t xml:space="preserve"> (VIABILIDAD AGRÍCOLA) </t>
    </r>
  </si>
  <si>
    <t>Complementos: 4+1 bolsas y 2 abonos transporte C1 (mensual)</t>
  </si>
  <si>
    <t>Asignación / Jornada
(mensual)</t>
  </si>
  <si>
    <t>Gastos totales 
(anual)</t>
  </si>
  <si>
    <r>
      <t>Sin variación (</t>
    </r>
    <r>
      <rPr>
        <b/>
        <i/>
        <u val="single"/>
        <sz val="10"/>
        <rFont val="Arial"/>
        <family val="2"/>
      </rPr>
      <t>VIABILIDAD ECONÓMICA)</t>
    </r>
  </si>
  <si>
    <t>(&gt;112+12)</t>
  </si>
  <si>
    <t>(puede ser menor al principio y mayor al final, como ocurre con nuevos miembros GT)</t>
  </si>
  <si>
    <t>El aumento de un 5/4.5=11% en las jornadas equivalentes dedicadas, podría/debería suponer un incremento al menos igual, si no superior,</t>
  </si>
  <si>
    <t>de producción (lo que daría para las 12 bolsas del GTC e incluso para aumentar la producción general de bolsas)</t>
  </si>
  <si>
    <t>Suponiendo un incremento meramente lineal (supuesto nada optimista) daría para:</t>
  </si>
  <si>
    <t>Necesidades:</t>
  </si>
  <si>
    <t>Los miembros del GTC lo seguirían siendo de su GC en todos los sentidos (repartos, tareas de grupo, comisiones, aportación colectiva,…)</t>
  </si>
  <si>
    <t>excepto por el hecho de que pagan su bolsa no con dinero sino con trabajo en huerta</t>
  </si>
  <si>
    <t>La elección de modelo GTC/GC y el compromiso de permanencia, como para los GC, lo serían al menos anuales</t>
  </si>
  <si>
    <t>Los modelos alternativos propuestos (dos, pero podría haber más) tratan de difuminar (pero aún no consiguen eliminar) dicha frontera.</t>
  </si>
  <si>
    <t>Doce nuevos participantes en BAH!-SMV (directamente para el nuevo grupo GTC, o para cubrir hueco económico que dejarían en los GCs)</t>
  </si>
  <si>
    <t>Los miembros del GTC serían candidatos ideales para sustituciones en GT (mantenimiento del conocimiento agrícola en cooperativa)</t>
  </si>
  <si>
    <t>Mismas notas y valores para GTC que en Modelo B</t>
  </si>
  <si>
    <t>El Modelo B, o de Producción Equivalente, propone reducción de intercambio económico capitalista manteniendo producción y jornadas</t>
  </si>
  <si>
    <t>El Modelo C, o de Economia Equivalente, propone aumento de producción y jornadas, manteniendo volumen de intercambio económico</t>
  </si>
  <si>
    <t xml:space="preserve"> (pero reduciéndolo por unidad producida)</t>
  </si>
  <si>
    <t>Los modelos propuestos deben proporcionar un balance cercano al actual, para conseguir equivalente viabilidad (tanto económica como agrícola)</t>
  </si>
  <si>
    <t>Obviamente el balance general del BAH!-SMV no es el anterior, sino cercano a cero, pero el resto de conceptos de ingreso o gasto se pueden considerar</t>
  </si>
  <si>
    <t>invariables (o de varianza despreciable) entre los diversos modelos, por lo que no es necesario tenerlos en cuenta para esta comparativa</t>
  </si>
  <si>
    <t>(y primer análisis de viabilidad)</t>
  </si>
  <si>
    <t>En los modelos propuestos, existen detalles, de diseño o de ejecución, que se podrían afinar si la cooperativa decide seguir adelante con alguno de ellos.</t>
  </si>
  <si>
    <t>Se crea el GTC (grupo de trabajo cooperativo) como modelo intermedio entre GT (grupo de trabajadores) y GC (grupo de consumidores), conformado así:</t>
  </si>
  <si>
    <t>Doce actuales miembros de GCs que estén dispuestos cambiar su modelo de participación en el BAH!-SMV (sondear grupos en septiembre)</t>
  </si>
  <si>
    <t>El modelo A-ctual, resumido en esta hoja, supone una drástica separación capitalista trabajo/capital (GT/GC).</t>
  </si>
  <si>
    <t>Complementos: 6+1 bolsas y 3 abonos transporte C1 (mensual)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</si>
</sst>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-\ [$€-1]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47"/>
      <name val="Arial"/>
      <family val="0"/>
    </font>
    <font>
      <b/>
      <sz val="10"/>
      <color indexed="47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1</xdr:row>
      <xdr:rowOff>638175</xdr:rowOff>
    </xdr:from>
    <xdr:to>
      <xdr:col>9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800100"/>
          <a:ext cx="2295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3" sqref="D3"/>
    </sheetView>
  </sheetViews>
  <sheetFormatPr defaultColWidth="11.421875" defaultRowHeight="12.75"/>
  <cols>
    <col min="2" max="2" width="11.421875" style="10" bestFit="1" customWidth="1"/>
    <col min="3" max="3" width="10.140625" style="0" bestFit="1" customWidth="1"/>
    <col min="4" max="4" width="22.140625" style="10" customWidth="1"/>
    <col min="5" max="5" width="14.00390625" style="0" bestFit="1" customWidth="1"/>
    <col min="6" max="6" width="10.140625" style="0" bestFit="1" customWidth="1"/>
  </cols>
  <sheetData>
    <row r="1" spans="1:6" ht="12.75">
      <c r="A1" s="2" t="s">
        <v>3</v>
      </c>
      <c r="B1" s="9"/>
      <c r="C1" s="2"/>
      <c r="D1" s="9"/>
      <c r="E1" s="2"/>
      <c r="F1" s="2"/>
    </row>
    <row r="2" spans="1:6" ht="51">
      <c r="A2" s="2"/>
      <c r="B2" s="9" t="s">
        <v>7</v>
      </c>
      <c r="C2" s="3" t="s">
        <v>24</v>
      </c>
      <c r="D2" s="25" t="s">
        <v>51</v>
      </c>
      <c r="E2" s="4" t="s">
        <v>25</v>
      </c>
      <c r="F2" s="3"/>
    </row>
    <row r="3" spans="1:7" ht="12.75">
      <c r="A3" s="2"/>
      <c r="B3" s="12">
        <v>4.5</v>
      </c>
      <c r="C3" s="5">
        <v>800</v>
      </c>
      <c r="D3" s="26">
        <f>7*C7+3*66.55</f>
        <v>514.65</v>
      </c>
      <c r="E3" s="5">
        <f>((C3*B3)+D3)*12</f>
        <v>49375.799999999996</v>
      </c>
      <c r="F3" s="5"/>
      <c r="G3" s="1"/>
    </row>
    <row r="4" spans="3:5" ht="12.75">
      <c r="C4" s="1"/>
      <c r="D4" s="27"/>
      <c r="E4" s="1"/>
    </row>
    <row r="5" spans="1:5" ht="12.75">
      <c r="A5" s="6" t="s">
        <v>4</v>
      </c>
      <c r="B5" s="11"/>
      <c r="C5" s="7"/>
      <c r="D5" s="28"/>
      <c r="E5" s="7"/>
    </row>
    <row r="6" spans="1:5" ht="38.25">
      <c r="A6" s="6"/>
      <c r="B6" s="11" t="s">
        <v>8</v>
      </c>
      <c r="C6" s="8" t="s">
        <v>17</v>
      </c>
      <c r="D6" s="29"/>
      <c r="E6" s="8" t="s">
        <v>1</v>
      </c>
    </row>
    <row r="7" spans="1:5" ht="12.75">
      <c r="A7" s="6"/>
      <c r="B7" s="13">
        <v>112</v>
      </c>
      <c r="C7" s="7">
        <v>45</v>
      </c>
      <c r="D7" s="28"/>
      <c r="E7" s="7">
        <f>C7*B7*12</f>
        <v>60480</v>
      </c>
    </row>
    <row r="8" spans="1:5" ht="12.75">
      <c r="A8" s="6"/>
      <c r="B8" s="11"/>
      <c r="C8" s="7"/>
      <c r="D8" s="28"/>
      <c r="E8" s="7"/>
    </row>
    <row r="9" spans="1:5" ht="12.75">
      <c r="A9" s="22" t="s">
        <v>5</v>
      </c>
      <c r="B9" s="23"/>
      <c r="C9" s="18"/>
      <c r="D9" s="30"/>
      <c r="E9" s="18"/>
    </row>
    <row r="10" spans="1:5" ht="12.75">
      <c r="A10" s="22"/>
      <c r="B10" s="23"/>
      <c r="C10" s="22"/>
      <c r="D10" s="23"/>
      <c r="E10" s="18">
        <f>E7-E3</f>
        <v>11104.200000000004</v>
      </c>
    </row>
    <row r="11" spans="1:5" ht="12.75">
      <c r="A11" s="10" t="s">
        <v>6</v>
      </c>
      <c r="B11"/>
      <c r="E11" s="1"/>
    </row>
    <row r="12" spans="1:5" ht="12.75">
      <c r="A12" s="10"/>
      <c r="B12" t="s">
        <v>44</v>
      </c>
      <c r="E12" s="1"/>
    </row>
    <row r="13" spans="1:3" ht="12.75">
      <c r="A13" s="10"/>
      <c r="C13" t="s">
        <v>45</v>
      </c>
    </row>
    <row r="14" spans="1:3" ht="12.75">
      <c r="A14" s="10"/>
      <c r="B14"/>
      <c r="C14" t="s">
        <v>46</v>
      </c>
    </row>
    <row r="15" spans="1:2" ht="12.75">
      <c r="A15" s="10"/>
      <c r="B15"/>
    </row>
    <row r="16" spans="1:2" ht="12.75">
      <c r="A16" s="10"/>
      <c r="B16" t="s">
        <v>47</v>
      </c>
    </row>
    <row r="17" spans="1:2" ht="12.75">
      <c r="A17" s="10"/>
      <c r="B17"/>
    </row>
    <row r="18" spans="1:2" ht="12.75">
      <c r="A18" s="10"/>
      <c r="B18" t="s">
        <v>43</v>
      </c>
    </row>
    <row r="19" spans="1:2" ht="12.75">
      <c r="A19" s="10"/>
      <c r="B19"/>
    </row>
    <row r="20" spans="1:2" ht="12.75">
      <c r="A20" s="10"/>
      <c r="B20" t="s">
        <v>50</v>
      </c>
    </row>
    <row r="21" spans="1:2" ht="12.75">
      <c r="A21" s="10"/>
      <c r="B21"/>
    </row>
    <row r="22" spans="1:2" ht="12.75">
      <c r="A22" s="10"/>
      <c r="B22" t="s">
        <v>36</v>
      </c>
    </row>
    <row r="23" spans="1:2" ht="12.75">
      <c r="A23" s="10"/>
      <c r="B23"/>
    </row>
    <row r="24" spans="1:4" ht="12.75">
      <c r="A24" s="10"/>
      <c r="C24" t="s">
        <v>40</v>
      </c>
      <c r="D24"/>
    </row>
    <row r="25" spans="1:4" ht="12.75">
      <c r="A25" s="10"/>
      <c r="D25"/>
    </row>
    <row r="26" spans="1:4" ht="12.75">
      <c r="A26" s="10"/>
      <c r="C26" t="s">
        <v>41</v>
      </c>
      <c r="D26"/>
    </row>
    <row r="27" spans="1:4" ht="12.75">
      <c r="A27" s="10"/>
      <c r="D27" t="s">
        <v>42</v>
      </c>
    </row>
    <row r="28" spans="1:2" ht="12.75">
      <c r="A28" s="10"/>
      <c r="B28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4" sqref="D4"/>
    </sheetView>
  </sheetViews>
  <sheetFormatPr defaultColWidth="11.421875" defaultRowHeight="12.75"/>
  <cols>
    <col min="2" max="2" width="21.421875" style="10" customWidth="1"/>
    <col min="3" max="3" width="18.7109375" style="10" customWidth="1"/>
    <col min="4" max="4" width="22.57421875" style="10" customWidth="1"/>
    <col min="5" max="5" width="14.00390625" style="0" bestFit="1" customWidth="1"/>
    <col min="6" max="6" width="10.140625" style="0" bestFit="1" customWidth="1"/>
  </cols>
  <sheetData>
    <row r="1" spans="1:6" ht="12.75">
      <c r="A1" s="2" t="s">
        <v>3</v>
      </c>
      <c r="B1" s="9"/>
      <c r="C1" s="9"/>
      <c r="D1" s="9"/>
      <c r="E1" s="2"/>
      <c r="F1" s="2"/>
    </row>
    <row r="2" spans="1:6" ht="38.25">
      <c r="A2" s="2"/>
      <c r="B2" s="9" t="s">
        <v>7</v>
      </c>
      <c r="C2" s="25" t="s">
        <v>24</v>
      </c>
      <c r="D2" s="25" t="s">
        <v>23</v>
      </c>
      <c r="E2" s="4" t="s">
        <v>25</v>
      </c>
      <c r="F2" s="3"/>
    </row>
    <row r="3" spans="1:7" ht="12.75">
      <c r="A3" s="2"/>
      <c r="B3" s="12">
        <v>4</v>
      </c>
      <c r="C3" s="26">
        <v>800</v>
      </c>
      <c r="D3" s="26">
        <f>5*C11+2*66.55</f>
        <v>358.1</v>
      </c>
      <c r="E3" s="5">
        <f>((C3*B3)+D3)*12</f>
        <v>42697.2</v>
      </c>
      <c r="F3" s="5"/>
      <c r="G3" s="1"/>
    </row>
    <row r="4" spans="1:7" ht="12.75">
      <c r="A4" s="2"/>
      <c r="B4" s="12"/>
      <c r="C4" s="26"/>
      <c r="D4" s="26"/>
      <c r="E4" s="5"/>
      <c r="F4" s="5"/>
      <c r="G4" s="1"/>
    </row>
    <row r="5" spans="1:7" s="14" customFormat="1" ht="12.75">
      <c r="A5" s="14" t="s">
        <v>13</v>
      </c>
      <c r="B5" s="15"/>
      <c r="C5" s="31"/>
      <c r="D5" s="31"/>
      <c r="E5" s="16"/>
      <c r="G5" s="16"/>
    </row>
    <row r="6" spans="2:7" s="14" customFormat="1" ht="25.5">
      <c r="B6" s="15" t="s">
        <v>9</v>
      </c>
      <c r="C6" s="32" t="s">
        <v>2</v>
      </c>
      <c r="D6" s="32" t="s">
        <v>10</v>
      </c>
      <c r="E6" s="16"/>
      <c r="G6" s="16"/>
    </row>
    <row r="7" spans="2:6" s="14" customFormat="1" ht="12.75">
      <c r="B7" s="17">
        <v>0.5</v>
      </c>
      <c r="C7" s="31">
        <v>0</v>
      </c>
      <c r="D7" s="31">
        <f>C11</f>
        <v>45</v>
      </c>
      <c r="E7" s="16"/>
      <c r="F7" s="16"/>
    </row>
    <row r="8" spans="3:5" ht="12.75">
      <c r="C8" s="27"/>
      <c r="D8" s="27"/>
      <c r="E8" s="1"/>
    </row>
    <row r="9" spans="1:5" ht="12.75">
      <c r="A9" s="6" t="s">
        <v>4</v>
      </c>
      <c r="B9" s="11"/>
      <c r="C9" s="28"/>
      <c r="D9" s="28"/>
      <c r="E9" s="7"/>
    </row>
    <row r="10" spans="1:5" ht="25.5">
      <c r="A10" s="6"/>
      <c r="B10" s="11" t="s">
        <v>8</v>
      </c>
      <c r="C10" s="29" t="s">
        <v>17</v>
      </c>
      <c r="D10" s="29"/>
      <c r="E10" s="8" t="s">
        <v>1</v>
      </c>
    </row>
    <row r="11" spans="1:5" ht="12.75">
      <c r="A11" s="6"/>
      <c r="B11" s="13">
        <f>112-C17</f>
        <v>100</v>
      </c>
      <c r="C11" s="28">
        <v>45</v>
      </c>
      <c r="D11" s="28"/>
      <c r="E11" s="7">
        <f>C11*B11*12</f>
        <v>54000</v>
      </c>
    </row>
    <row r="12" spans="1:5" ht="12.75">
      <c r="A12" s="6"/>
      <c r="B12" s="11"/>
      <c r="C12" s="28"/>
      <c r="D12" s="28"/>
      <c r="E12" s="7"/>
    </row>
    <row r="13" spans="1:5" ht="12.75">
      <c r="A13" s="22" t="s">
        <v>5</v>
      </c>
      <c r="C13" s="27"/>
      <c r="D13" s="27"/>
      <c r="E13" s="1"/>
    </row>
    <row r="14" spans="5:6" ht="12.75">
      <c r="E14" s="19">
        <f>E11-E3</f>
        <v>11302.800000000003</v>
      </c>
      <c r="F14" s="21" t="s">
        <v>15</v>
      </c>
    </row>
    <row r="15" spans="1:5" ht="12.75">
      <c r="A15" s="10" t="s">
        <v>6</v>
      </c>
      <c r="B15"/>
      <c r="E15" s="1"/>
    </row>
    <row r="16" spans="1:2" ht="12.75">
      <c r="A16" s="10"/>
      <c r="B16" t="s">
        <v>48</v>
      </c>
    </row>
    <row r="17" spans="1:3" ht="12.75">
      <c r="A17" s="10"/>
      <c r="B17" t="s">
        <v>18</v>
      </c>
      <c r="C17" s="34">
        <v>12</v>
      </c>
    </row>
    <row r="18" spans="1:4" ht="12.75">
      <c r="A18" s="10"/>
      <c r="B18" t="s">
        <v>19</v>
      </c>
      <c r="C18" s="34">
        <v>12</v>
      </c>
      <c r="D18" t="s">
        <v>20</v>
      </c>
    </row>
    <row r="19" spans="1:4" ht="12.75">
      <c r="A19" s="10"/>
      <c r="B19" t="s">
        <v>11</v>
      </c>
      <c r="C19" s="34">
        <f>C18*C17</f>
        <v>144</v>
      </c>
      <c r="D19" t="s">
        <v>21</v>
      </c>
    </row>
    <row r="20" spans="1:4" ht="12.75">
      <c r="A20" s="10"/>
      <c r="B20" t="s">
        <v>12</v>
      </c>
      <c r="C20" s="35">
        <v>0.75</v>
      </c>
      <c r="D20" t="s">
        <v>28</v>
      </c>
    </row>
    <row r="21" spans="1:5" ht="12.75">
      <c r="A21" s="10"/>
      <c r="B21" t="s">
        <v>14</v>
      </c>
      <c r="C21" s="34">
        <f>C19*C20</f>
        <v>108</v>
      </c>
      <c r="D21" s="20">
        <f>C21/220</f>
        <v>0.4909090909090909</v>
      </c>
      <c r="E21" s="24" t="s">
        <v>22</v>
      </c>
    </row>
    <row r="22" spans="1:2" ht="12.75">
      <c r="A22" s="10"/>
      <c r="B22" t="s">
        <v>33</v>
      </c>
    </row>
    <row r="23" s="34" customFormat="1" ht="12.75">
      <c r="C23" s="34" t="s">
        <v>34</v>
      </c>
    </row>
    <row r="24" spans="1:2" ht="12.75">
      <c r="A24" s="10"/>
      <c r="B24" t="s">
        <v>38</v>
      </c>
    </row>
    <row r="25" spans="1:2" ht="12.75">
      <c r="A25" s="10"/>
      <c r="B25" t="s">
        <v>35</v>
      </c>
    </row>
    <row r="26" spans="1:2" ht="12.75">
      <c r="A26" s="10"/>
      <c r="B26"/>
    </row>
    <row r="27" spans="1:2" ht="12.75">
      <c r="A27" s="10" t="s">
        <v>32</v>
      </c>
      <c r="B27"/>
    </row>
    <row r="28" spans="1:2" ht="12.75">
      <c r="A28" s="10"/>
      <c r="B28" t="s">
        <v>49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3" sqref="D3"/>
    </sheetView>
  </sheetViews>
  <sheetFormatPr defaultColWidth="11.421875" defaultRowHeight="12.75"/>
  <cols>
    <col min="2" max="2" width="17.57421875" style="10" customWidth="1"/>
    <col min="3" max="3" width="23.140625" style="10" customWidth="1"/>
    <col min="4" max="4" width="21.00390625" style="10" customWidth="1"/>
    <col min="5" max="5" width="14.00390625" style="10" bestFit="1" customWidth="1"/>
    <col min="6" max="6" width="10.140625" style="0" bestFit="1" customWidth="1"/>
  </cols>
  <sheetData>
    <row r="1" spans="1:6" ht="12.75">
      <c r="A1" s="2" t="s">
        <v>3</v>
      </c>
      <c r="B1" s="9"/>
      <c r="C1" s="9"/>
      <c r="D1" s="9"/>
      <c r="E1" s="9"/>
      <c r="F1" s="2"/>
    </row>
    <row r="2" spans="1:6" ht="38.25">
      <c r="A2" s="2"/>
      <c r="B2" s="9" t="s">
        <v>7</v>
      </c>
      <c r="C2" s="25" t="s">
        <v>24</v>
      </c>
      <c r="D2" s="25" t="s">
        <v>51</v>
      </c>
      <c r="E2" s="36" t="s">
        <v>25</v>
      </c>
      <c r="F2" s="3"/>
    </row>
    <row r="3" spans="1:7" ht="12.75">
      <c r="A3" s="2"/>
      <c r="B3" s="12">
        <v>4.5</v>
      </c>
      <c r="C3" s="26">
        <v>800</v>
      </c>
      <c r="D3" s="26">
        <f>7*C11+3*66.55</f>
        <v>514.65</v>
      </c>
      <c r="E3" s="26">
        <f>((C3*B3)+D3)*12</f>
        <v>49375.799999999996</v>
      </c>
      <c r="F3" s="5"/>
      <c r="G3" s="1"/>
    </row>
    <row r="4" spans="1:7" ht="12.75">
      <c r="A4" s="2"/>
      <c r="B4" s="12"/>
      <c r="C4" s="26"/>
      <c r="D4" s="26"/>
      <c r="E4" s="26"/>
      <c r="F4" s="5"/>
      <c r="G4" s="1"/>
    </row>
    <row r="5" spans="1:7" s="14" customFormat="1" ht="12.75">
      <c r="A5" s="14" t="s">
        <v>13</v>
      </c>
      <c r="B5" s="15"/>
      <c r="C5" s="31"/>
      <c r="D5" s="31"/>
      <c r="E5" s="31"/>
      <c r="G5" s="16"/>
    </row>
    <row r="6" spans="2:7" s="14" customFormat="1" ht="25.5">
      <c r="B6" s="15" t="s">
        <v>9</v>
      </c>
      <c r="C6" s="32" t="s">
        <v>2</v>
      </c>
      <c r="D6" s="32" t="s">
        <v>10</v>
      </c>
      <c r="E6" s="31"/>
      <c r="G6" s="16"/>
    </row>
    <row r="7" spans="2:6" s="14" customFormat="1" ht="12.75">
      <c r="B7" s="17">
        <v>0.5</v>
      </c>
      <c r="C7" s="31">
        <v>0</v>
      </c>
      <c r="D7" s="31">
        <f>C11</f>
        <v>45</v>
      </c>
      <c r="E7" s="31"/>
      <c r="F7" s="16"/>
    </row>
    <row r="8" spans="3:5" ht="12.75">
      <c r="C8" s="27"/>
      <c r="D8" s="27"/>
      <c r="E8" s="27"/>
    </row>
    <row r="9" spans="1:5" ht="12.75">
      <c r="A9" s="6" t="s">
        <v>4</v>
      </c>
      <c r="B9" s="11"/>
      <c r="C9" s="28"/>
      <c r="D9" s="28"/>
      <c r="E9" s="28"/>
    </row>
    <row r="10" spans="1:5" ht="25.5">
      <c r="A10" s="6"/>
      <c r="B10" s="11" t="s">
        <v>8</v>
      </c>
      <c r="C10" s="29" t="s">
        <v>17</v>
      </c>
      <c r="D10" s="29"/>
      <c r="E10" s="29" t="s">
        <v>1</v>
      </c>
    </row>
    <row r="11" spans="1:5" ht="12.75">
      <c r="A11" s="6"/>
      <c r="B11" s="13">
        <f>112</f>
        <v>112</v>
      </c>
      <c r="C11" s="28">
        <v>45</v>
      </c>
      <c r="D11" s="28"/>
      <c r="E11" s="28">
        <f>C11*B11*12</f>
        <v>60480</v>
      </c>
    </row>
    <row r="12" spans="1:5" ht="12.75">
      <c r="A12" s="6"/>
      <c r="B12" s="11"/>
      <c r="C12" s="28"/>
      <c r="D12" s="28"/>
      <c r="E12" s="28"/>
    </row>
    <row r="13" spans="1:5" ht="12.75">
      <c r="A13" s="22" t="s">
        <v>5</v>
      </c>
      <c r="C13" s="27"/>
      <c r="D13" s="27"/>
      <c r="E13" s="27"/>
    </row>
    <row r="14" spans="5:6" ht="12.75">
      <c r="E14" s="37">
        <f>E11-E3</f>
        <v>11104.200000000004</v>
      </c>
      <c r="F14" s="24" t="s">
        <v>26</v>
      </c>
    </row>
    <row r="15" spans="1:4" ht="12.75">
      <c r="A15" s="10" t="s">
        <v>6</v>
      </c>
      <c r="B15"/>
      <c r="D15" s="27"/>
    </row>
    <row r="16" spans="1:2" ht="12.75">
      <c r="A16" s="10"/>
      <c r="B16" t="s">
        <v>39</v>
      </c>
    </row>
    <row r="17" spans="1:2" ht="12.75">
      <c r="A17" s="10"/>
      <c r="B17" t="s">
        <v>29</v>
      </c>
    </row>
    <row r="18" spans="1:3" ht="12.75">
      <c r="A18" s="10"/>
      <c r="B18"/>
      <c r="C18" s="10" t="s">
        <v>30</v>
      </c>
    </row>
    <row r="19" spans="1:2" ht="12.75">
      <c r="A19" s="10"/>
      <c r="B19" t="s">
        <v>31</v>
      </c>
    </row>
    <row r="20" spans="1:6" ht="12.75">
      <c r="A20" s="10"/>
      <c r="B20"/>
      <c r="C20" s="38">
        <f>B11*1.11111</f>
        <v>124.44432</v>
      </c>
      <c r="D20" s="10" t="s">
        <v>0</v>
      </c>
      <c r="E20" s="10" t="s">
        <v>27</v>
      </c>
      <c r="F20" s="21" t="s">
        <v>16</v>
      </c>
    </row>
    <row r="21" spans="1:3" ht="12.75">
      <c r="A21" s="10"/>
      <c r="B21"/>
      <c r="C21" s="33"/>
    </row>
    <row r="22" spans="1:2" ht="12.75">
      <c r="A22" s="10" t="s">
        <v>32</v>
      </c>
      <c r="B22"/>
    </row>
    <row r="23" spans="1:2" ht="12.75">
      <c r="A23" s="10"/>
      <c r="B23" t="s">
        <v>37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Onenet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dcterms:created xsi:type="dcterms:W3CDTF">2007-08-14T14:54:04Z</dcterms:created>
  <dcterms:modified xsi:type="dcterms:W3CDTF">2007-08-15T14:54:58Z</dcterms:modified>
  <cp:category/>
  <cp:version/>
  <cp:contentType/>
  <cp:contentStatus/>
</cp:coreProperties>
</file>