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ALMUDENA\Desktop\"/>
    </mc:Choice>
  </mc:AlternateContent>
  <xr:revisionPtr revIDLastSave="0" documentId="8_{28DCCC4C-9C2D-46F9-8FF6-DB7346792CE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j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j+cmp8hV8mLtTQPiz3pbUw/xRhTg=="/>
    </ext>
  </extLst>
</workbook>
</file>

<file path=xl/calcChain.xml><?xml version="1.0" encoding="utf-8"?>
<calcChain xmlns="http://schemas.openxmlformats.org/spreadsheetml/2006/main">
  <c r="Q30" i="1" l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R30" i="1" s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R29" i="1" s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R28" i="1" s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R27" i="1" s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R25" i="1" s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R24" i="1" s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R23" i="1" s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R22" i="1" s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R21" i="1" s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R20" i="1" s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R19" i="1" s="1"/>
  <c r="Q18" i="1"/>
  <c r="Q31" i="1" s="1"/>
  <c r="Q32" i="1" s="1"/>
  <c r="P18" i="1"/>
  <c r="P31" i="1" s="1"/>
  <c r="P32" i="1" s="1"/>
  <c r="O18" i="1"/>
  <c r="O31" i="1" s="1"/>
  <c r="O32" i="1" s="1"/>
  <c r="N18" i="1"/>
  <c r="N31" i="1" s="1"/>
  <c r="N32" i="1" s="1"/>
  <c r="M18" i="1"/>
  <c r="M31" i="1" s="1"/>
  <c r="M32" i="1" s="1"/>
  <c r="L18" i="1"/>
  <c r="L31" i="1" s="1"/>
  <c r="L32" i="1" s="1"/>
  <c r="K18" i="1"/>
  <c r="K31" i="1" s="1"/>
  <c r="K32" i="1" s="1"/>
  <c r="J18" i="1"/>
  <c r="J31" i="1" s="1"/>
  <c r="J32" i="1" s="1"/>
  <c r="I18" i="1"/>
  <c r="I31" i="1" s="1"/>
  <c r="I32" i="1" s="1"/>
  <c r="H18" i="1"/>
  <c r="H31" i="1" s="1"/>
  <c r="H32" i="1" s="1"/>
  <c r="G18" i="1"/>
  <c r="G31" i="1" s="1"/>
  <c r="G32" i="1" s="1"/>
  <c r="F18" i="1"/>
  <c r="F31" i="1" s="1"/>
  <c r="F32" i="1" s="1"/>
  <c r="E18" i="1"/>
  <c r="D18" i="1"/>
  <c r="C18" i="1"/>
  <c r="C31" i="1" s="1"/>
  <c r="C32" i="1" s="1"/>
  <c r="B18" i="1"/>
  <c r="R18" i="1" s="1"/>
  <c r="R31" i="1" s="1"/>
  <c r="A18" i="1"/>
  <c r="S18" i="1" s="1"/>
  <c r="A8" i="1"/>
  <c r="R26" i="1" l="1"/>
  <c r="A19" i="1"/>
  <c r="B31" i="1"/>
  <c r="B32" i="1" s="1"/>
  <c r="R32" i="1" s="1"/>
  <c r="A20" i="1" l="1"/>
  <c r="S19" i="1"/>
  <c r="A21" i="1" l="1"/>
  <c r="S20" i="1"/>
  <c r="A22" i="1" l="1"/>
  <c r="S21" i="1"/>
  <c r="A23" i="1" l="1"/>
  <c r="S22" i="1"/>
  <c r="A24" i="1" l="1"/>
  <c r="S23" i="1"/>
  <c r="S24" i="1" l="1"/>
  <c r="A25" i="1"/>
  <c r="A26" i="1" l="1"/>
  <c r="S25" i="1"/>
  <c r="A27" i="1" l="1"/>
  <c r="S26" i="1"/>
  <c r="A28" i="1" l="1"/>
  <c r="S27" i="1"/>
  <c r="A29" i="1" l="1"/>
  <c r="S28" i="1"/>
  <c r="A30" i="1" l="1"/>
  <c r="S30" i="1" s="1"/>
  <c r="S29" i="1"/>
</calcChain>
</file>

<file path=xl/sharedStrings.xml><?xml version="1.0" encoding="utf-8"?>
<sst xmlns="http://schemas.openxmlformats.org/spreadsheetml/2006/main" count="144" uniqueCount="23">
  <si>
    <t>Almu</t>
  </si>
  <si>
    <t>Carmelina</t>
  </si>
  <si>
    <t>Salvia</t>
  </si>
  <si>
    <t>Teresa y Pablo</t>
  </si>
  <si>
    <t>Xesco</t>
  </si>
  <si>
    <t>Aida</t>
  </si>
  <si>
    <t>Roman</t>
  </si>
  <si>
    <t>sin gluten</t>
  </si>
  <si>
    <t>galletas avena</t>
  </si>
  <si>
    <t>semillas</t>
  </si>
  <si>
    <t>cebolla</t>
  </si>
  <si>
    <t>galletas algarroba</t>
  </si>
  <si>
    <t>centeno</t>
  </si>
  <si>
    <t>sencillo</t>
  </si>
  <si>
    <t>colines integrales</t>
  </si>
  <si>
    <t>hogaza</t>
  </si>
  <si>
    <t>Espelta</t>
  </si>
  <si>
    <t>barra</t>
  </si>
  <si>
    <t>ajo</t>
  </si>
  <si>
    <t>galletas jengibre</t>
  </si>
  <si>
    <t>especias</t>
  </si>
  <si>
    <t>pasas</t>
  </si>
  <si>
    <t>colines blancos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</si>
</sst>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#,##0.00&quot;€&quot;"/>
    <numFmt numFmtId="166" formatCode="#,##0.00\ [$€-1]"/>
  </numFmts>
  <fonts count="8">
    <font>
      <sz val="10"/>
      <color rgb="FF000000"/>
      <name val="Arial"/>
    </font>
    <font>
      <sz val="10"/>
      <color theme="1"/>
      <name val="Arial"/>
    </font>
    <font>
      <sz val="10"/>
      <color rgb="FF38761D"/>
      <name val="Arial"/>
    </font>
    <font>
      <sz val="10"/>
      <color rgb="FF38761D"/>
      <name val="Roboto"/>
    </font>
    <font>
      <sz val="10"/>
      <color rgb="FF548135"/>
      <name val="Arial"/>
    </font>
    <font>
      <sz val="10"/>
      <color theme="1"/>
      <name val="Roboto"/>
    </font>
    <font>
      <sz val="11"/>
      <color theme="1"/>
      <name val="Calibri"/>
    </font>
    <font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6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7" fillId="0" borderId="0" xfId="0" applyFont="1"/>
    <xf numFmtId="166" fontId="7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9"/>
  <sheetViews>
    <sheetView tabSelected="1" workbookViewId="0">
      <pane xSplit="1" topLeftCell="B1" activePane="topRight" state="frozen"/>
      <selection pane="topRight" activeCell="B10" sqref="B10"/>
    </sheetView>
  </sheetViews>
  <sheetFormatPr baseColWidth="10" defaultColWidth="14.453125" defaultRowHeight="15" customHeight="1"/>
  <cols>
    <col min="1" max="26" width="18.7265625" customWidth="1"/>
  </cols>
  <sheetData>
    <row r="1" spans="1:26" ht="15.75" customHeight="1"/>
    <row r="2" spans="1:26" ht="21" customHeight="1">
      <c r="A2" s="1"/>
      <c r="B2" s="2" t="s">
        <v>0</v>
      </c>
      <c r="C2" s="3" t="s">
        <v>0</v>
      </c>
      <c r="D2" s="4" t="s">
        <v>1</v>
      </c>
      <c r="E2" s="5" t="s">
        <v>1</v>
      </c>
      <c r="F2" s="3" t="s">
        <v>1</v>
      </c>
      <c r="G2" s="6" t="s">
        <v>2</v>
      </c>
      <c r="H2" s="7" t="s">
        <v>3</v>
      </c>
      <c r="I2" s="2" t="s">
        <v>3</v>
      </c>
      <c r="J2" s="2" t="s">
        <v>3</v>
      </c>
      <c r="K2" s="8" t="s">
        <v>3</v>
      </c>
      <c r="L2" s="9" t="s">
        <v>4</v>
      </c>
      <c r="M2" s="10" t="s">
        <v>4</v>
      </c>
      <c r="N2" s="11" t="s">
        <v>4</v>
      </c>
      <c r="O2" s="7" t="s">
        <v>5</v>
      </c>
      <c r="P2" s="8" t="s">
        <v>5</v>
      </c>
      <c r="Q2" s="7" t="s">
        <v>6</v>
      </c>
      <c r="R2" s="2" t="s">
        <v>6</v>
      </c>
      <c r="S2" s="2" t="s">
        <v>6</v>
      </c>
      <c r="T2" s="2" t="s">
        <v>6</v>
      </c>
      <c r="U2" s="8" t="s">
        <v>6</v>
      </c>
      <c r="V2" s="12"/>
      <c r="W2" s="1"/>
      <c r="X2" s="1"/>
      <c r="Y2" s="1"/>
      <c r="Z2" s="1"/>
    </row>
    <row r="3" spans="1:26" ht="15.75" customHeight="1">
      <c r="A3" s="13">
        <v>43984</v>
      </c>
      <c r="B3" s="14" t="s">
        <v>7</v>
      </c>
      <c r="C3" s="15" t="s">
        <v>8</v>
      </c>
      <c r="D3" s="16" t="s">
        <v>9</v>
      </c>
      <c r="E3" s="17" t="s">
        <v>7</v>
      </c>
      <c r="F3" s="18"/>
      <c r="G3" s="19"/>
      <c r="H3" s="20" t="s">
        <v>9</v>
      </c>
      <c r="I3" s="21" t="s">
        <v>10</v>
      </c>
      <c r="J3" s="21" t="s">
        <v>11</v>
      </c>
      <c r="K3" s="18" t="s">
        <v>8</v>
      </c>
      <c r="L3" s="20" t="s">
        <v>9</v>
      </c>
      <c r="M3" s="14" t="s">
        <v>12</v>
      </c>
      <c r="N3" s="18" t="s">
        <v>11</v>
      </c>
      <c r="O3" s="20" t="s">
        <v>13</v>
      </c>
      <c r="P3" s="22" t="s">
        <v>7</v>
      </c>
      <c r="Q3" s="23"/>
      <c r="R3" s="21" t="s">
        <v>14</v>
      </c>
      <c r="S3" s="14" t="s">
        <v>10</v>
      </c>
      <c r="T3" s="14" t="s">
        <v>9</v>
      </c>
      <c r="U3" s="22" t="s">
        <v>13</v>
      </c>
      <c r="V3" s="20"/>
      <c r="W3" s="21"/>
      <c r="X3" s="21"/>
      <c r="Y3" s="21"/>
      <c r="Z3" s="21"/>
    </row>
    <row r="4" spans="1:26" ht="15.75" customHeight="1">
      <c r="A4" s="24">
        <v>43991</v>
      </c>
      <c r="B4" s="25"/>
      <c r="C4" s="26"/>
      <c r="D4" s="27" t="s">
        <v>9</v>
      </c>
      <c r="E4" s="25"/>
      <c r="F4" s="26" t="s">
        <v>8</v>
      </c>
      <c r="G4" s="28" t="s">
        <v>7</v>
      </c>
      <c r="H4" s="27" t="s">
        <v>9</v>
      </c>
      <c r="I4" s="25" t="s">
        <v>15</v>
      </c>
      <c r="J4" s="25"/>
      <c r="K4" s="26"/>
      <c r="L4" s="27"/>
      <c r="M4" s="25"/>
      <c r="N4" s="26"/>
      <c r="O4" s="27" t="s">
        <v>9</v>
      </c>
      <c r="P4" s="26"/>
      <c r="Q4" s="29" t="s">
        <v>11</v>
      </c>
      <c r="R4" s="25" t="s">
        <v>14</v>
      </c>
      <c r="S4" s="30" t="s">
        <v>15</v>
      </c>
      <c r="T4" s="30" t="s">
        <v>9</v>
      </c>
      <c r="U4" s="31" t="s">
        <v>16</v>
      </c>
      <c r="V4" s="27"/>
      <c r="W4" s="25"/>
      <c r="X4" s="25"/>
      <c r="Y4" s="25"/>
      <c r="Z4" s="25"/>
    </row>
    <row r="5" spans="1:26" ht="15.75" customHeight="1">
      <c r="A5" s="24">
        <v>43998</v>
      </c>
      <c r="B5" s="30" t="s">
        <v>7</v>
      </c>
      <c r="C5" s="26"/>
      <c r="D5" s="27" t="s">
        <v>9</v>
      </c>
      <c r="E5" s="25"/>
      <c r="F5" s="26"/>
      <c r="G5" s="32"/>
      <c r="H5" s="27" t="s">
        <v>9</v>
      </c>
      <c r="I5" s="25" t="s">
        <v>10</v>
      </c>
      <c r="J5" s="25"/>
      <c r="K5" s="26"/>
      <c r="L5" s="27" t="s">
        <v>9</v>
      </c>
      <c r="M5" s="25" t="s">
        <v>12</v>
      </c>
      <c r="N5" s="26"/>
      <c r="O5" s="27" t="s">
        <v>13</v>
      </c>
      <c r="P5" s="26" t="s">
        <v>8</v>
      </c>
      <c r="Q5" s="29" t="s">
        <v>17</v>
      </c>
      <c r="R5" s="25" t="s">
        <v>14</v>
      </c>
      <c r="S5" s="30"/>
      <c r="T5" s="30" t="s">
        <v>9</v>
      </c>
      <c r="U5" s="31" t="s">
        <v>12</v>
      </c>
      <c r="V5" s="27"/>
      <c r="W5" s="25"/>
      <c r="X5" s="25"/>
      <c r="Y5" s="25"/>
      <c r="Z5" s="25"/>
    </row>
    <row r="6" spans="1:26" ht="15.75" customHeight="1">
      <c r="A6" s="24">
        <v>44005</v>
      </c>
      <c r="B6" s="25"/>
      <c r="C6" s="26"/>
      <c r="D6" s="27" t="s">
        <v>9</v>
      </c>
      <c r="E6" s="25" t="s">
        <v>7</v>
      </c>
      <c r="F6" s="26"/>
      <c r="G6" s="28" t="s">
        <v>7</v>
      </c>
      <c r="H6" s="27" t="s">
        <v>9</v>
      </c>
      <c r="I6" s="25" t="s">
        <v>15</v>
      </c>
      <c r="J6" s="25"/>
      <c r="K6" s="26"/>
      <c r="L6" s="27"/>
      <c r="M6" s="25"/>
      <c r="N6" s="26"/>
      <c r="O6" s="27" t="s">
        <v>9</v>
      </c>
      <c r="P6" s="26"/>
      <c r="Q6" s="29"/>
      <c r="R6" s="25" t="s">
        <v>14</v>
      </c>
      <c r="S6" s="30" t="s">
        <v>18</v>
      </c>
      <c r="T6" s="30" t="s">
        <v>9</v>
      </c>
      <c r="U6" s="31" t="s">
        <v>16</v>
      </c>
      <c r="V6" s="27"/>
      <c r="W6" s="25"/>
      <c r="X6" s="25"/>
      <c r="Y6" s="25"/>
      <c r="Z6" s="25"/>
    </row>
    <row r="7" spans="1:26" ht="15.75" customHeight="1">
      <c r="A7" s="24">
        <v>44012</v>
      </c>
      <c r="B7" s="25"/>
      <c r="C7" s="26"/>
      <c r="D7" s="27" t="s">
        <v>9</v>
      </c>
      <c r="E7" s="25" t="s">
        <v>9</v>
      </c>
      <c r="F7" s="26" t="s">
        <v>8</v>
      </c>
      <c r="G7" s="32"/>
      <c r="H7" s="27"/>
      <c r="I7" s="25"/>
      <c r="J7" s="25"/>
      <c r="K7" s="26"/>
      <c r="L7" s="27" t="s">
        <v>9</v>
      </c>
      <c r="M7" s="25" t="s">
        <v>12</v>
      </c>
      <c r="N7" s="26"/>
      <c r="O7" s="27" t="s">
        <v>13</v>
      </c>
      <c r="P7" s="26"/>
      <c r="Q7" s="29" t="s">
        <v>19</v>
      </c>
      <c r="R7" s="25" t="s">
        <v>14</v>
      </c>
      <c r="S7" s="30" t="s">
        <v>15</v>
      </c>
      <c r="T7" s="30" t="s">
        <v>9</v>
      </c>
      <c r="U7" s="31" t="s">
        <v>13</v>
      </c>
      <c r="V7" s="27"/>
      <c r="W7" s="25"/>
      <c r="X7" s="25"/>
      <c r="Y7" s="25"/>
      <c r="Z7" s="25"/>
    </row>
    <row r="8" spans="1:26" ht="15.75" customHeight="1">
      <c r="A8" s="33">
        <f>A7+7</f>
        <v>44019</v>
      </c>
      <c r="B8" s="25" t="s">
        <v>7</v>
      </c>
      <c r="C8" s="31" t="s">
        <v>11</v>
      </c>
      <c r="D8" s="27" t="s">
        <v>9</v>
      </c>
      <c r="E8" s="25" t="s">
        <v>9</v>
      </c>
      <c r="F8" s="26" t="s">
        <v>8</v>
      </c>
      <c r="G8" s="32" t="s">
        <v>7</v>
      </c>
      <c r="H8" s="27"/>
      <c r="I8" s="25"/>
      <c r="J8" s="25"/>
      <c r="K8" s="26"/>
      <c r="L8" s="27" t="s">
        <v>9</v>
      </c>
      <c r="M8" s="25" t="s">
        <v>12</v>
      </c>
      <c r="N8" s="26"/>
      <c r="O8" s="27" t="s">
        <v>13</v>
      </c>
      <c r="P8" s="26"/>
      <c r="Q8" s="29" t="s">
        <v>17</v>
      </c>
      <c r="R8" s="25" t="s">
        <v>14</v>
      </c>
      <c r="S8" s="30"/>
      <c r="T8" s="30" t="s">
        <v>9</v>
      </c>
      <c r="U8" s="31" t="s">
        <v>16</v>
      </c>
      <c r="V8" s="27"/>
      <c r="W8" s="25"/>
      <c r="X8" s="25"/>
      <c r="Y8" s="25"/>
      <c r="Z8" s="25"/>
    </row>
    <row r="9" spans="1:26" ht="15.75" customHeight="1">
      <c r="A9" s="24">
        <v>44026</v>
      </c>
      <c r="B9" s="30"/>
      <c r="C9" s="26"/>
      <c r="D9" s="27" t="s">
        <v>9</v>
      </c>
      <c r="E9" s="30" t="s">
        <v>7</v>
      </c>
      <c r="F9" s="26" t="s">
        <v>11</v>
      </c>
      <c r="G9" s="32" t="s">
        <v>19</v>
      </c>
      <c r="H9" s="27"/>
      <c r="I9" s="25"/>
      <c r="J9" s="25"/>
      <c r="K9" s="26"/>
      <c r="L9" s="27"/>
      <c r="M9" s="25"/>
      <c r="N9" s="26" t="s">
        <v>11</v>
      </c>
      <c r="O9" s="27" t="s">
        <v>9</v>
      </c>
      <c r="P9" s="26" t="s">
        <v>8</v>
      </c>
      <c r="Q9" s="29"/>
      <c r="R9" s="25" t="s">
        <v>14</v>
      </c>
      <c r="S9" s="30" t="s">
        <v>15</v>
      </c>
      <c r="T9" s="30" t="s">
        <v>9</v>
      </c>
      <c r="U9" s="31" t="s">
        <v>12</v>
      </c>
      <c r="V9" s="27"/>
      <c r="W9" s="25"/>
      <c r="X9" s="25"/>
      <c r="Y9" s="25"/>
      <c r="Z9" s="25"/>
    </row>
    <row r="10" spans="1:26" ht="15.75" customHeight="1">
      <c r="A10" s="24">
        <v>44033</v>
      </c>
      <c r="B10" s="25" t="s">
        <v>7</v>
      </c>
      <c r="C10" s="26"/>
      <c r="D10" s="27" t="s">
        <v>9</v>
      </c>
      <c r="E10" s="25"/>
      <c r="F10" s="26"/>
      <c r="G10" s="32" t="s">
        <v>7</v>
      </c>
      <c r="H10" s="27"/>
      <c r="I10" s="25"/>
      <c r="J10" s="25"/>
      <c r="K10" s="26"/>
      <c r="L10" s="27" t="s">
        <v>9</v>
      </c>
      <c r="M10" s="25" t="s">
        <v>12</v>
      </c>
      <c r="N10" s="26"/>
      <c r="O10" s="27" t="s">
        <v>13</v>
      </c>
      <c r="P10" s="26"/>
      <c r="Q10" s="29" t="s">
        <v>11</v>
      </c>
      <c r="R10" s="25" t="s">
        <v>14</v>
      </c>
      <c r="S10" s="30" t="s">
        <v>10</v>
      </c>
      <c r="T10" s="30" t="s">
        <v>9</v>
      </c>
      <c r="U10" s="31" t="s">
        <v>16</v>
      </c>
      <c r="V10" s="27"/>
      <c r="W10" s="25"/>
      <c r="X10" s="25"/>
      <c r="Y10" s="25"/>
      <c r="Z10" s="25"/>
    </row>
    <row r="11" spans="1:26" ht="15.75" customHeight="1">
      <c r="A11" s="24">
        <v>44040</v>
      </c>
      <c r="B11" s="30"/>
      <c r="C11" s="26" t="s">
        <v>19</v>
      </c>
      <c r="D11" s="27" t="s">
        <v>9</v>
      </c>
      <c r="E11" s="25" t="s">
        <v>7</v>
      </c>
      <c r="F11" s="26"/>
      <c r="G11" s="32" t="s">
        <v>11</v>
      </c>
      <c r="H11" s="27"/>
      <c r="I11" s="25"/>
      <c r="J11" s="25"/>
      <c r="K11" s="26"/>
      <c r="L11" s="27"/>
      <c r="M11" s="25"/>
      <c r="N11" s="26" t="s">
        <v>11</v>
      </c>
      <c r="O11" s="27" t="s">
        <v>9</v>
      </c>
      <c r="P11" s="31" t="s">
        <v>7</v>
      </c>
      <c r="Q11" s="29" t="s">
        <v>17</v>
      </c>
      <c r="R11" s="25" t="s">
        <v>14</v>
      </c>
      <c r="S11" s="30" t="s">
        <v>15</v>
      </c>
      <c r="T11" s="30" t="s">
        <v>9</v>
      </c>
      <c r="U11" s="31" t="s">
        <v>13</v>
      </c>
      <c r="V11" s="27"/>
      <c r="W11" s="25"/>
      <c r="X11" s="25"/>
      <c r="Y11" s="25"/>
      <c r="Z11" s="25"/>
    </row>
    <row r="12" spans="1:26" ht="15.75" customHeight="1">
      <c r="A12" s="34"/>
      <c r="B12" s="35"/>
      <c r="C12" s="36"/>
      <c r="D12" s="37"/>
      <c r="E12" s="35"/>
      <c r="F12" s="36"/>
      <c r="G12" s="38"/>
      <c r="H12" s="37"/>
      <c r="I12" s="35"/>
      <c r="J12" s="35"/>
      <c r="K12" s="36"/>
      <c r="L12" s="37"/>
      <c r="M12" s="35"/>
      <c r="N12" s="36"/>
      <c r="O12" s="37"/>
      <c r="P12" s="36"/>
      <c r="Q12" s="37"/>
      <c r="R12" s="35"/>
      <c r="S12" s="39"/>
      <c r="T12" s="35"/>
      <c r="U12" s="36"/>
      <c r="V12" s="37"/>
      <c r="W12" s="35"/>
      <c r="X12" s="35"/>
      <c r="Y12" s="35"/>
      <c r="Z12" s="35"/>
    </row>
    <row r="13" spans="1:26" ht="15.75" customHeight="1">
      <c r="A13" s="34"/>
      <c r="B13" s="35"/>
      <c r="C13" s="40"/>
      <c r="D13" s="41"/>
      <c r="E13" s="42"/>
      <c r="F13" s="36"/>
      <c r="G13" s="38"/>
      <c r="H13" s="37"/>
      <c r="I13" s="35"/>
      <c r="J13" s="35"/>
      <c r="K13" s="36"/>
      <c r="L13" s="37"/>
      <c r="M13" s="35"/>
      <c r="N13" s="36"/>
      <c r="O13" s="37"/>
      <c r="P13" s="36"/>
      <c r="Q13" s="37"/>
      <c r="R13" s="35"/>
      <c r="S13" s="35"/>
      <c r="T13" s="35"/>
      <c r="U13" s="36"/>
      <c r="V13" s="37"/>
      <c r="W13" s="35"/>
      <c r="X13" s="35"/>
      <c r="Y13" s="35"/>
      <c r="Z13" s="35"/>
    </row>
    <row r="14" spans="1:26" ht="15.75" customHeight="1">
      <c r="A14" s="34"/>
      <c r="B14" s="39"/>
      <c r="C14" s="36"/>
      <c r="D14" s="37"/>
      <c r="E14" s="35"/>
      <c r="F14" s="36"/>
      <c r="G14" s="38"/>
      <c r="H14" s="37"/>
      <c r="I14" s="35"/>
      <c r="J14" s="35"/>
      <c r="K14" s="36"/>
      <c r="L14" s="37"/>
      <c r="M14" s="35"/>
      <c r="N14" s="36"/>
      <c r="O14" s="37"/>
      <c r="P14" s="36"/>
      <c r="Q14" s="37"/>
      <c r="R14" s="35"/>
      <c r="S14" s="35"/>
      <c r="T14" s="35"/>
      <c r="U14" s="36"/>
      <c r="V14" s="37"/>
      <c r="W14" s="35"/>
      <c r="X14" s="35"/>
      <c r="Y14" s="35"/>
      <c r="Z14" s="35"/>
    </row>
    <row r="15" spans="1:26" ht="15.75" customHeight="1">
      <c r="A15" s="4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44"/>
      <c r="M15" s="44"/>
      <c r="N15" s="44"/>
      <c r="O15" s="44"/>
      <c r="P15" s="44"/>
    </row>
    <row r="16" spans="1:26" ht="15.75" customHeight="1">
      <c r="A16" s="45"/>
      <c r="B16" s="46" t="s">
        <v>13</v>
      </c>
      <c r="C16" s="46" t="s">
        <v>18</v>
      </c>
      <c r="D16" s="47" t="s">
        <v>17</v>
      </c>
      <c r="E16" s="47" t="s">
        <v>12</v>
      </c>
      <c r="F16" s="46" t="s">
        <v>20</v>
      </c>
      <c r="G16" s="46" t="s">
        <v>10</v>
      </c>
      <c r="H16" s="46" t="s">
        <v>21</v>
      </c>
      <c r="I16" s="46" t="s">
        <v>9</v>
      </c>
      <c r="J16" s="46" t="s">
        <v>15</v>
      </c>
      <c r="K16" s="46" t="s">
        <v>7</v>
      </c>
      <c r="L16" s="46" t="s">
        <v>22</v>
      </c>
      <c r="M16" s="46" t="s">
        <v>14</v>
      </c>
      <c r="N16" s="46" t="s">
        <v>8</v>
      </c>
      <c r="O16" s="46" t="s">
        <v>11</v>
      </c>
      <c r="P16" s="46" t="s">
        <v>19</v>
      </c>
      <c r="Q16" s="46" t="s">
        <v>16</v>
      </c>
    </row>
    <row r="17" spans="1:19" ht="15.75" customHeight="1">
      <c r="A17" s="48"/>
      <c r="B17" s="49">
        <v>2.6</v>
      </c>
      <c r="C17" s="49">
        <v>2.65</v>
      </c>
      <c r="D17" s="50">
        <v>1.75</v>
      </c>
      <c r="E17" s="50">
        <v>2.65</v>
      </c>
      <c r="F17" s="49">
        <v>2.65</v>
      </c>
      <c r="G17" s="49">
        <v>2.65</v>
      </c>
      <c r="H17" s="49">
        <v>2.9</v>
      </c>
      <c r="I17" s="49">
        <v>2.8</v>
      </c>
      <c r="J17" s="49">
        <v>1.75</v>
      </c>
      <c r="K17" s="49">
        <v>3.5</v>
      </c>
      <c r="L17" s="49">
        <v>1.95</v>
      </c>
      <c r="M17" s="49">
        <v>1.95</v>
      </c>
      <c r="N17" s="49">
        <v>2.6</v>
      </c>
      <c r="O17" s="49">
        <v>2.6</v>
      </c>
      <c r="P17" s="49">
        <v>2.6</v>
      </c>
      <c r="Q17" s="49">
        <v>3</v>
      </c>
    </row>
    <row r="18" spans="1:19" ht="15.75" customHeight="1">
      <c r="A18" s="51">
        <f>A3</f>
        <v>43984</v>
      </c>
      <c r="B18" s="25">
        <f t="shared" ref="B18:Q18" si="0">COUNTIF($B3:$Z3,B$16)</f>
        <v>2</v>
      </c>
      <c r="C18" s="25">
        <f t="shared" si="0"/>
        <v>0</v>
      </c>
      <c r="D18" s="25">
        <f t="shared" si="0"/>
        <v>0</v>
      </c>
      <c r="E18" s="25">
        <f t="shared" si="0"/>
        <v>1</v>
      </c>
      <c r="F18" s="25">
        <f t="shared" si="0"/>
        <v>0</v>
      </c>
      <c r="G18" s="25">
        <f t="shared" si="0"/>
        <v>2</v>
      </c>
      <c r="H18" s="25">
        <f t="shared" si="0"/>
        <v>0</v>
      </c>
      <c r="I18" s="25">
        <f t="shared" si="0"/>
        <v>4</v>
      </c>
      <c r="J18" s="25">
        <f t="shared" si="0"/>
        <v>0</v>
      </c>
      <c r="K18" s="25">
        <f t="shared" si="0"/>
        <v>3</v>
      </c>
      <c r="L18" s="25">
        <f t="shared" si="0"/>
        <v>0</v>
      </c>
      <c r="M18" s="25">
        <f t="shared" si="0"/>
        <v>1</v>
      </c>
      <c r="N18" s="25">
        <f t="shared" si="0"/>
        <v>2</v>
      </c>
      <c r="O18" s="25">
        <f t="shared" si="0"/>
        <v>2</v>
      </c>
      <c r="P18" s="25">
        <f t="shared" si="0"/>
        <v>0</v>
      </c>
      <c r="Q18" s="25">
        <f t="shared" si="0"/>
        <v>0</v>
      </c>
      <c r="R18" s="52">
        <f t="shared" ref="R18:R30" si="1">(B18*B$17)+(C18*C$17)+(F18*F$17)+(G18*G$17)+(H18*H$17)+(I18*I$17)+(J18*J$17)+(K18*K$17)+(L18*L$17)+(M18*M$17)+(N18*N$17)+(O18*O$17)+(P18*P$17)+(Q18*Q$17)</f>
        <v>44.550000000000011</v>
      </c>
      <c r="S18" s="53">
        <f t="shared" ref="S18:S30" si="2">A18</f>
        <v>43984</v>
      </c>
    </row>
    <row r="19" spans="1:19" ht="15.75" customHeight="1">
      <c r="A19" s="51">
        <f t="shared" ref="A19:A30" si="3">A18+7</f>
        <v>43991</v>
      </c>
      <c r="B19" s="25">
        <f t="shared" ref="B19:Q19" si="4">COUNTIF($B4:$Z4,B$16)</f>
        <v>0</v>
      </c>
      <c r="C19" s="25">
        <f t="shared" si="4"/>
        <v>0</v>
      </c>
      <c r="D19" s="25">
        <f t="shared" si="4"/>
        <v>0</v>
      </c>
      <c r="E19" s="25">
        <f t="shared" si="4"/>
        <v>0</v>
      </c>
      <c r="F19" s="25">
        <f t="shared" si="4"/>
        <v>0</v>
      </c>
      <c r="G19" s="25">
        <f t="shared" si="4"/>
        <v>0</v>
      </c>
      <c r="H19" s="25">
        <f t="shared" si="4"/>
        <v>0</v>
      </c>
      <c r="I19" s="25">
        <f t="shared" si="4"/>
        <v>4</v>
      </c>
      <c r="J19" s="25">
        <f t="shared" si="4"/>
        <v>2</v>
      </c>
      <c r="K19" s="25">
        <f t="shared" si="4"/>
        <v>1</v>
      </c>
      <c r="L19" s="25">
        <f t="shared" si="4"/>
        <v>0</v>
      </c>
      <c r="M19" s="25">
        <f t="shared" si="4"/>
        <v>1</v>
      </c>
      <c r="N19" s="25">
        <f t="shared" si="4"/>
        <v>1</v>
      </c>
      <c r="O19" s="25">
        <f t="shared" si="4"/>
        <v>1</v>
      </c>
      <c r="P19" s="25">
        <f t="shared" si="4"/>
        <v>0</v>
      </c>
      <c r="Q19" s="25">
        <f t="shared" si="4"/>
        <v>1</v>
      </c>
      <c r="R19" s="52">
        <f t="shared" si="1"/>
        <v>28.35</v>
      </c>
      <c r="S19" s="53">
        <f t="shared" si="2"/>
        <v>43991</v>
      </c>
    </row>
    <row r="20" spans="1:19" ht="15.75" customHeight="1">
      <c r="A20" s="51">
        <f t="shared" si="3"/>
        <v>43998</v>
      </c>
      <c r="B20" s="25">
        <f t="shared" ref="B20:Q20" si="5">COUNTIF($B5:$Z5,B$16)</f>
        <v>1</v>
      </c>
      <c r="C20" s="25">
        <f t="shared" si="5"/>
        <v>0</v>
      </c>
      <c r="D20" s="25">
        <f t="shared" si="5"/>
        <v>1</v>
      </c>
      <c r="E20" s="25">
        <f t="shared" si="5"/>
        <v>2</v>
      </c>
      <c r="F20" s="25">
        <f t="shared" si="5"/>
        <v>0</v>
      </c>
      <c r="G20" s="25">
        <f t="shared" si="5"/>
        <v>1</v>
      </c>
      <c r="H20" s="25">
        <f t="shared" si="5"/>
        <v>0</v>
      </c>
      <c r="I20" s="25">
        <f t="shared" si="5"/>
        <v>4</v>
      </c>
      <c r="J20" s="25">
        <f t="shared" si="5"/>
        <v>0</v>
      </c>
      <c r="K20" s="25">
        <f t="shared" si="5"/>
        <v>1</v>
      </c>
      <c r="L20" s="25">
        <f t="shared" si="5"/>
        <v>0</v>
      </c>
      <c r="M20" s="25">
        <f t="shared" si="5"/>
        <v>1</v>
      </c>
      <c r="N20" s="25">
        <f t="shared" si="5"/>
        <v>1</v>
      </c>
      <c r="O20" s="25">
        <f t="shared" si="5"/>
        <v>0</v>
      </c>
      <c r="P20" s="25">
        <f t="shared" si="5"/>
        <v>0</v>
      </c>
      <c r="Q20" s="25">
        <f t="shared" si="5"/>
        <v>0</v>
      </c>
      <c r="R20" s="52">
        <f t="shared" si="1"/>
        <v>24.5</v>
      </c>
      <c r="S20" s="53">
        <f t="shared" si="2"/>
        <v>43998</v>
      </c>
    </row>
    <row r="21" spans="1:19" ht="15.75" customHeight="1">
      <c r="A21" s="51">
        <f t="shared" si="3"/>
        <v>44005</v>
      </c>
      <c r="B21" s="25">
        <f t="shared" ref="B21:Q21" si="6">COUNTIF($B6:$Z6,B$16)</f>
        <v>0</v>
      </c>
      <c r="C21" s="25">
        <f t="shared" si="6"/>
        <v>1</v>
      </c>
      <c r="D21" s="25">
        <f t="shared" si="6"/>
        <v>0</v>
      </c>
      <c r="E21" s="25">
        <f t="shared" si="6"/>
        <v>0</v>
      </c>
      <c r="F21" s="25">
        <f t="shared" si="6"/>
        <v>0</v>
      </c>
      <c r="G21" s="25">
        <f t="shared" si="6"/>
        <v>0</v>
      </c>
      <c r="H21" s="25">
        <f t="shared" si="6"/>
        <v>0</v>
      </c>
      <c r="I21" s="25">
        <f t="shared" si="6"/>
        <v>4</v>
      </c>
      <c r="J21" s="25">
        <f t="shared" si="6"/>
        <v>1</v>
      </c>
      <c r="K21" s="25">
        <f t="shared" si="6"/>
        <v>2</v>
      </c>
      <c r="L21" s="25">
        <f t="shared" si="6"/>
        <v>0</v>
      </c>
      <c r="M21" s="25">
        <f t="shared" si="6"/>
        <v>1</v>
      </c>
      <c r="N21" s="25">
        <f t="shared" si="6"/>
        <v>0</v>
      </c>
      <c r="O21" s="25">
        <f t="shared" si="6"/>
        <v>0</v>
      </c>
      <c r="P21" s="25">
        <f t="shared" si="6"/>
        <v>0</v>
      </c>
      <c r="Q21" s="25">
        <f t="shared" si="6"/>
        <v>1</v>
      </c>
      <c r="R21" s="52">
        <f t="shared" si="1"/>
        <v>27.55</v>
      </c>
      <c r="S21" s="53">
        <f t="shared" si="2"/>
        <v>44005</v>
      </c>
    </row>
    <row r="22" spans="1:19" ht="15.75" customHeight="1">
      <c r="A22" s="51">
        <f t="shared" si="3"/>
        <v>44012</v>
      </c>
      <c r="B22" s="25">
        <f t="shared" ref="B22:Q22" si="7">COUNTIF($B7:$Z7,B$16)</f>
        <v>2</v>
      </c>
      <c r="C22" s="25">
        <f t="shared" si="7"/>
        <v>0</v>
      </c>
      <c r="D22" s="25">
        <f t="shared" si="7"/>
        <v>0</v>
      </c>
      <c r="E22" s="25">
        <f t="shared" si="7"/>
        <v>1</v>
      </c>
      <c r="F22" s="25">
        <f t="shared" si="7"/>
        <v>0</v>
      </c>
      <c r="G22" s="25">
        <f t="shared" si="7"/>
        <v>0</v>
      </c>
      <c r="H22" s="25">
        <f t="shared" si="7"/>
        <v>0</v>
      </c>
      <c r="I22" s="25">
        <f t="shared" si="7"/>
        <v>4</v>
      </c>
      <c r="J22" s="25">
        <f t="shared" si="7"/>
        <v>1</v>
      </c>
      <c r="K22" s="25">
        <f t="shared" si="7"/>
        <v>0</v>
      </c>
      <c r="L22" s="25">
        <f t="shared" si="7"/>
        <v>0</v>
      </c>
      <c r="M22" s="25">
        <f t="shared" si="7"/>
        <v>1</v>
      </c>
      <c r="N22" s="25">
        <f t="shared" si="7"/>
        <v>1</v>
      </c>
      <c r="O22" s="25">
        <f t="shared" si="7"/>
        <v>0</v>
      </c>
      <c r="P22" s="25">
        <f t="shared" si="7"/>
        <v>1</v>
      </c>
      <c r="Q22" s="25">
        <f t="shared" si="7"/>
        <v>0</v>
      </c>
      <c r="R22" s="52">
        <f t="shared" si="1"/>
        <v>25.3</v>
      </c>
      <c r="S22" s="53">
        <f t="shared" si="2"/>
        <v>44012</v>
      </c>
    </row>
    <row r="23" spans="1:19" ht="15.75" customHeight="1">
      <c r="A23" s="51">
        <f t="shared" si="3"/>
        <v>44019</v>
      </c>
      <c r="B23" s="25">
        <f t="shared" ref="B23:Q23" si="8">COUNTIF($B8:$Z8,B$16)</f>
        <v>1</v>
      </c>
      <c r="C23" s="25">
        <f t="shared" si="8"/>
        <v>0</v>
      </c>
      <c r="D23" s="25">
        <f t="shared" si="8"/>
        <v>1</v>
      </c>
      <c r="E23" s="25">
        <f t="shared" si="8"/>
        <v>1</v>
      </c>
      <c r="F23" s="25">
        <f t="shared" si="8"/>
        <v>0</v>
      </c>
      <c r="G23" s="25">
        <f t="shared" si="8"/>
        <v>0</v>
      </c>
      <c r="H23" s="25">
        <f t="shared" si="8"/>
        <v>0</v>
      </c>
      <c r="I23" s="25">
        <f t="shared" si="8"/>
        <v>4</v>
      </c>
      <c r="J23" s="25">
        <f t="shared" si="8"/>
        <v>0</v>
      </c>
      <c r="K23" s="25">
        <f t="shared" si="8"/>
        <v>2</v>
      </c>
      <c r="L23" s="25">
        <f t="shared" si="8"/>
        <v>0</v>
      </c>
      <c r="M23" s="25">
        <f t="shared" si="8"/>
        <v>1</v>
      </c>
      <c r="N23" s="25">
        <f t="shared" si="8"/>
        <v>1</v>
      </c>
      <c r="O23" s="25">
        <f t="shared" si="8"/>
        <v>1</v>
      </c>
      <c r="P23" s="25">
        <f t="shared" si="8"/>
        <v>0</v>
      </c>
      <c r="Q23" s="25">
        <f t="shared" si="8"/>
        <v>1</v>
      </c>
      <c r="R23" s="52">
        <f t="shared" si="1"/>
        <v>30.95</v>
      </c>
      <c r="S23" s="53">
        <f t="shared" si="2"/>
        <v>44019</v>
      </c>
    </row>
    <row r="24" spans="1:19" ht="15.75" customHeight="1">
      <c r="A24" s="51">
        <f t="shared" si="3"/>
        <v>44026</v>
      </c>
      <c r="B24" s="25" t="e">
        <f t="shared" ref="B24:Q24" si="9">COUNTIF(#REF!,B$16)</f>
        <v>#REF!</v>
      </c>
      <c r="C24" s="25" t="e">
        <f t="shared" si="9"/>
        <v>#REF!</v>
      </c>
      <c r="D24" s="25" t="e">
        <f t="shared" si="9"/>
        <v>#REF!</v>
      </c>
      <c r="E24" s="25" t="e">
        <f t="shared" si="9"/>
        <v>#REF!</v>
      </c>
      <c r="F24" s="25" t="e">
        <f t="shared" si="9"/>
        <v>#REF!</v>
      </c>
      <c r="G24" s="25" t="e">
        <f t="shared" si="9"/>
        <v>#REF!</v>
      </c>
      <c r="H24" s="25" t="e">
        <f t="shared" si="9"/>
        <v>#REF!</v>
      </c>
      <c r="I24" s="25" t="e">
        <f t="shared" si="9"/>
        <v>#REF!</v>
      </c>
      <c r="J24" s="25" t="e">
        <f t="shared" si="9"/>
        <v>#REF!</v>
      </c>
      <c r="K24" s="25" t="e">
        <f t="shared" si="9"/>
        <v>#REF!</v>
      </c>
      <c r="L24" s="25" t="e">
        <f t="shared" si="9"/>
        <v>#REF!</v>
      </c>
      <c r="M24" s="25" t="e">
        <f t="shared" si="9"/>
        <v>#REF!</v>
      </c>
      <c r="N24" s="25" t="e">
        <f t="shared" si="9"/>
        <v>#REF!</v>
      </c>
      <c r="O24" s="25" t="e">
        <f t="shared" si="9"/>
        <v>#REF!</v>
      </c>
      <c r="P24" s="25" t="e">
        <f t="shared" si="9"/>
        <v>#REF!</v>
      </c>
      <c r="Q24" s="25" t="e">
        <f t="shared" si="9"/>
        <v>#REF!</v>
      </c>
      <c r="R24" s="52" t="e">
        <f t="shared" si="1"/>
        <v>#REF!</v>
      </c>
      <c r="S24" s="53">
        <f t="shared" si="2"/>
        <v>44026</v>
      </c>
    </row>
    <row r="25" spans="1:19" ht="15.75" customHeight="1">
      <c r="A25" s="51">
        <f t="shared" si="3"/>
        <v>44033</v>
      </c>
      <c r="B25" s="25">
        <f t="shared" ref="B25:Q25" si="10">COUNTIF($B9:$Z9,B$16)</f>
        <v>0</v>
      </c>
      <c r="C25" s="25">
        <f t="shared" si="10"/>
        <v>0</v>
      </c>
      <c r="D25" s="25">
        <f t="shared" si="10"/>
        <v>0</v>
      </c>
      <c r="E25" s="25">
        <f t="shared" si="10"/>
        <v>1</v>
      </c>
      <c r="F25" s="25">
        <f t="shared" si="10"/>
        <v>0</v>
      </c>
      <c r="G25" s="25">
        <f t="shared" si="10"/>
        <v>0</v>
      </c>
      <c r="H25" s="25">
        <f t="shared" si="10"/>
        <v>0</v>
      </c>
      <c r="I25" s="25">
        <f t="shared" si="10"/>
        <v>3</v>
      </c>
      <c r="J25" s="25">
        <f t="shared" si="10"/>
        <v>1</v>
      </c>
      <c r="K25" s="25">
        <f t="shared" si="10"/>
        <v>1</v>
      </c>
      <c r="L25" s="25">
        <f t="shared" si="10"/>
        <v>0</v>
      </c>
      <c r="M25" s="25">
        <f t="shared" si="10"/>
        <v>1</v>
      </c>
      <c r="N25" s="25">
        <f t="shared" si="10"/>
        <v>1</v>
      </c>
      <c r="O25" s="25">
        <f t="shared" si="10"/>
        <v>2</v>
      </c>
      <c r="P25" s="25">
        <f t="shared" si="10"/>
        <v>1</v>
      </c>
      <c r="Q25" s="25">
        <f t="shared" si="10"/>
        <v>0</v>
      </c>
      <c r="R25" s="52">
        <f t="shared" si="1"/>
        <v>26</v>
      </c>
      <c r="S25" s="53">
        <f t="shared" si="2"/>
        <v>44033</v>
      </c>
    </row>
    <row r="26" spans="1:19" ht="15.75" customHeight="1">
      <c r="A26" s="51">
        <f t="shared" si="3"/>
        <v>44040</v>
      </c>
      <c r="B26" s="25">
        <f t="shared" ref="B26:Q26" si="11">COUNTIF($B10:$Z10,B$16)</f>
        <v>1</v>
      </c>
      <c r="C26" s="25">
        <f t="shared" si="11"/>
        <v>0</v>
      </c>
      <c r="D26" s="25">
        <f t="shared" si="11"/>
        <v>0</v>
      </c>
      <c r="E26" s="25">
        <f t="shared" si="11"/>
        <v>1</v>
      </c>
      <c r="F26" s="25">
        <f t="shared" si="11"/>
        <v>0</v>
      </c>
      <c r="G26" s="25">
        <f t="shared" si="11"/>
        <v>1</v>
      </c>
      <c r="H26" s="25">
        <f t="shared" si="11"/>
        <v>0</v>
      </c>
      <c r="I26" s="25">
        <f t="shared" si="11"/>
        <v>3</v>
      </c>
      <c r="J26" s="25">
        <f t="shared" si="11"/>
        <v>0</v>
      </c>
      <c r="K26" s="25">
        <f t="shared" si="11"/>
        <v>2</v>
      </c>
      <c r="L26" s="25">
        <f t="shared" si="11"/>
        <v>0</v>
      </c>
      <c r="M26" s="25">
        <f t="shared" si="11"/>
        <v>1</v>
      </c>
      <c r="N26" s="25">
        <f t="shared" si="11"/>
        <v>0</v>
      </c>
      <c r="O26" s="25">
        <f t="shared" si="11"/>
        <v>1</v>
      </c>
      <c r="P26" s="25">
        <f t="shared" si="11"/>
        <v>0</v>
      </c>
      <c r="Q26" s="25">
        <f t="shared" si="11"/>
        <v>1</v>
      </c>
      <c r="R26" s="52">
        <f t="shared" si="1"/>
        <v>28.2</v>
      </c>
      <c r="S26" s="53">
        <f t="shared" si="2"/>
        <v>44040</v>
      </c>
    </row>
    <row r="27" spans="1:19" ht="15.75" customHeight="1">
      <c r="A27" s="51">
        <f t="shared" si="3"/>
        <v>44047</v>
      </c>
      <c r="B27" s="25">
        <f t="shared" ref="B27:Q27" si="12">COUNTIF($B11:$Z11,B$16)</f>
        <v>1</v>
      </c>
      <c r="C27" s="25">
        <f t="shared" si="12"/>
        <v>0</v>
      </c>
      <c r="D27" s="25">
        <f t="shared" si="12"/>
        <v>1</v>
      </c>
      <c r="E27" s="25">
        <f t="shared" si="12"/>
        <v>0</v>
      </c>
      <c r="F27" s="25">
        <f t="shared" si="12"/>
        <v>0</v>
      </c>
      <c r="G27" s="25">
        <f t="shared" si="12"/>
        <v>0</v>
      </c>
      <c r="H27" s="25">
        <f t="shared" si="12"/>
        <v>0</v>
      </c>
      <c r="I27" s="25">
        <f t="shared" si="12"/>
        <v>3</v>
      </c>
      <c r="J27" s="25">
        <f t="shared" si="12"/>
        <v>1</v>
      </c>
      <c r="K27" s="25">
        <f t="shared" si="12"/>
        <v>2</v>
      </c>
      <c r="L27" s="25">
        <f t="shared" si="12"/>
        <v>0</v>
      </c>
      <c r="M27" s="25">
        <f t="shared" si="12"/>
        <v>1</v>
      </c>
      <c r="N27" s="25">
        <f t="shared" si="12"/>
        <v>0</v>
      </c>
      <c r="O27" s="25">
        <f t="shared" si="12"/>
        <v>2</v>
      </c>
      <c r="P27" s="25">
        <f t="shared" si="12"/>
        <v>1</v>
      </c>
      <c r="Q27" s="25">
        <f t="shared" si="12"/>
        <v>0</v>
      </c>
      <c r="R27" s="52">
        <f t="shared" si="1"/>
        <v>29.5</v>
      </c>
      <c r="S27" s="53">
        <f t="shared" si="2"/>
        <v>44047</v>
      </c>
    </row>
    <row r="28" spans="1:19" ht="15.75" customHeight="1">
      <c r="A28" s="51">
        <f t="shared" si="3"/>
        <v>44054</v>
      </c>
      <c r="B28" s="25">
        <f t="shared" ref="B28:Q28" si="13">COUNTIF($B12:$Z12,B$16)</f>
        <v>0</v>
      </c>
      <c r="C28" s="25">
        <f t="shared" si="13"/>
        <v>0</v>
      </c>
      <c r="D28" s="25">
        <f t="shared" si="13"/>
        <v>0</v>
      </c>
      <c r="E28" s="25">
        <f t="shared" si="13"/>
        <v>0</v>
      </c>
      <c r="F28" s="25">
        <f t="shared" si="13"/>
        <v>0</v>
      </c>
      <c r="G28" s="25">
        <f t="shared" si="13"/>
        <v>0</v>
      </c>
      <c r="H28" s="25">
        <f t="shared" si="13"/>
        <v>0</v>
      </c>
      <c r="I28" s="25">
        <f t="shared" si="13"/>
        <v>0</v>
      </c>
      <c r="J28" s="25">
        <f t="shared" si="13"/>
        <v>0</v>
      </c>
      <c r="K28" s="25">
        <f t="shared" si="13"/>
        <v>0</v>
      </c>
      <c r="L28" s="25">
        <f t="shared" si="13"/>
        <v>0</v>
      </c>
      <c r="M28" s="25">
        <f t="shared" si="13"/>
        <v>0</v>
      </c>
      <c r="N28" s="25">
        <f t="shared" si="13"/>
        <v>0</v>
      </c>
      <c r="O28" s="25">
        <f t="shared" si="13"/>
        <v>0</v>
      </c>
      <c r="P28" s="25">
        <f t="shared" si="13"/>
        <v>0</v>
      </c>
      <c r="Q28" s="25">
        <f t="shared" si="13"/>
        <v>0</v>
      </c>
      <c r="R28" s="52">
        <f t="shared" si="1"/>
        <v>0</v>
      </c>
      <c r="S28" s="53">
        <f t="shared" si="2"/>
        <v>44054</v>
      </c>
    </row>
    <row r="29" spans="1:19" ht="15.75" customHeight="1">
      <c r="A29" s="51">
        <f t="shared" si="3"/>
        <v>44061</v>
      </c>
      <c r="B29" s="25">
        <f t="shared" ref="B29:Q29" si="14">COUNTIF($B13:$Z13,B$16)</f>
        <v>0</v>
      </c>
      <c r="C29" s="25">
        <f t="shared" si="14"/>
        <v>0</v>
      </c>
      <c r="D29" s="25">
        <f t="shared" si="14"/>
        <v>0</v>
      </c>
      <c r="E29" s="25">
        <f t="shared" si="14"/>
        <v>0</v>
      </c>
      <c r="F29" s="25">
        <f t="shared" si="14"/>
        <v>0</v>
      </c>
      <c r="G29" s="25">
        <f t="shared" si="14"/>
        <v>0</v>
      </c>
      <c r="H29" s="25">
        <f t="shared" si="14"/>
        <v>0</v>
      </c>
      <c r="I29" s="25">
        <f t="shared" si="14"/>
        <v>0</v>
      </c>
      <c r="J29" s="25">
        <f t="shared" si="14"/>
        <v>0</v>
      </c>
      <c r="K29" s="25">
        <f t="shared" si="14"/>
        <v>0</v>
      </c>
      <c r="L29" s="25">
        <f t="shared" si="14"/>
        <v>0</v>
      </c>
      <c r="M29" s="25">
        <f t="shared" si="14"/>
        <v>0</v>
      </c>
      <c r="N29" s="25">
        <f t="shared" si="14"/>
        <v>0</v>
      </c>
      <c r="O29" s="25">
        <f t="shared" si="14"/>
        <v>0</v>
      </c>
      <c r="P29" s="25">
        <f t="shared" si="14"/>
        <v>0</v>
      </c>
      <c r="Q29" s="25">
        <f t="shared" si="14"/>
        <v>0</v>
      </c>
      <c r="R29" s="52">
        <f t="shared" si="1"/>
        <v>0</v>
      </c>
      <c r="S29" s="53">
        <f t="shared" si="2"/>
        <v>44061</v>
      </c>
    </row>
    <row r="30" spans="1:19" ht="15.75" customHeight="1">
      <c r="A30" s="51">
        <f t="shared" si="3"/>
        <v>44068</v>
      </c>
      <c r="B30" s="25">
        <f t="shared" ref="B30:Q30" si="15">COUNTIF($B14:$Z14,B$16)</f>
        <v>0</v>
      </c>
      <c r="C30" s="25">
        <f t="shared" si="15"/>
        <v>0</v>
      </c>
      <c r="D30" s="25">
        <f t="shared" si="15"/>
        <v>0</v>
      </c>
      <c r="E30" s="25">
        <f t="shared" si="15"/>
        <v>0</v>
      </c>
      <c r="F30" s="25">
        <f t="shared" si="15"/>
        <v>0</v>
      </c>
      <c r="G30" s="25">
        <f t="shared" si="15"/>
        <v>0</v>
      </c>
      <c r="H30" s="25">
        <f t="shared" si="15"/>
        <v>0</v>
      </c>
      <c r="I30" s="25">
        <f t="shared" si="15"/>
        <v>0</v>
      </c>
      <c r="J30" s="25">
        <f t="shared" si="15"/>
        <v>0</v>
      </c>
      <c r="K30" s="25">
        <f t="shared" si="15"/>
        <v>0</v>
      </c>
      <c r="L30" s="25">
        <f t="shared" si="15"/>
        <v>0</v>
      </c>
      <c r="M30" s="25">
        <f t="shared" si="15"/>
        <v>0</v>
      </c>
      <c r="N30" s="25">
        <f t="shared" si="15"/>
        <v>0</v>
      </c>
      <c r="O30" s="25">
        <f t="shared" si="15"/>
        <v>0</v>
      </c>
      <c r="P30" s="25">
        <f t="shared" si="15"/>
        <v>0</v>
      </c>
      <c r="Q30" s="25">
        <f t="shared" si="15"/>
        <v>0</v>
      </c>
      <c r="R30" s="52">
        <f t="shared" si="1"/>
        <v>0</v>
      </c>
      <c r="S30" s="53">
        <f t="shared" si="2"/>
        <v>44068</v>
      </c>
    </row>
    <row r="31" spans="1:19" ht="15.75" customHeight="1">
      <c r="B31" s="54" t="e">
        <f t="shared" ref="B31:C31" si="16">SUM(B18:B30)</f>
        <v>#REF!</v>
      </c>
      <c r="C31" s="54" t="e">
        <f t="shared" si="16"/>
        <v>#REF!</v>
      </c>
      <c r="F31" s="54" t="e">
        <f t="shared" ref="F31:R31" si="17">SUM(F18:F30)</f>
        <v>#REF!</v>
      </c>
      <c r="G31" s="54" t="e">
        <f t="shared" si="17"/>
        <v>#REF!</v>
      </c>
      <c r="H31" s="54" t="e">
        <f t="shared" si="17"/>
        <v>#REF!</v>
      </c>
      <c r="I31" s="54" t="e">
        <f t="shared" si="17"/>
        <v>#REF!</v>
      </c>
      <c r="J31" s="54" t="e">
        <f t="shared" si="17"/>
        <v>#REF!</v>
      </c>
      <c r="K31" s="54" t="e">
        <f t="shared" si="17"/>
        <v>#REF!</v>
      </c>
      <c r="L31" s="54" t="e">
        <f t="shared" si="17"/>
        <v>#REF!</v>
      </c>
      <c r="M31" s="54" t="e">
        <f t="shared" si="17"/>
        <v>#REF!</v>
      </c>
      <c r="N31" s="54" t="e">
        <f t="shared" si="17"/>
        <v>#REF!</v>
      </c>
      <c r="O31" s="54" t="e">
        <f t="shared" si="17"/>
        <v>#REF!</v>
      </c>
      <c r="P31" s="54" t="e">
        <f t="shared" si="17"/>
        <v>#REF!</v>
      </c>
      <c r="Q31" s="54" t="e">
        <f t="shared" si="17"/>
        <v>#REF!</v>
      </c>
      <c r="R31" s="55" t="e">
        <f t="shared" si="17"/>
        <v>#REF!</v>
      </c>
    </row>
    <row r="32" spans="1:19" ht="15.75" customHeight="1">
      <c r="B32" s="56" t="e">
        <f t="shared" ref="B32:C32" si="18">B31*B17</f>
        <v>#REF!</v>
      </c>
      <c r="C32" s="56" t="e">
        <f t="shared" si="18"/>
        <v>#REF!</v>
      </c>
      <c r="D32" s="56"/>
      <c r="E32" s="56"/>
      <c r="F32" s="56" t="e">
        <f t="shared" ref="F32:Q32" si="19">F31*F17</f>
        <v>#REF!</v>
      </c>
      <c r="G32" s="56" t="e">
        <f t="shared" si="19"/>
        <v>#REF!</v>
      </c>
      <c r="H32" s="56" t="e">
        <f t="shared" si="19"/>
        <v>#REF!</v>
      </c>
      <c r="I32" s="56" t="e">
        <f t="shared" si="19"/>
        <v>#REF!</v>
      </c>
      <c r="J32" s="56" t="e">
        <f t="shared" si="19"/>
        <v>#REF!</v>
      </c>
      <c r="K32" s="56" t="e">
        <f t="shared" si="19"/>
        <v>#REF!</v>
      </c>
      <c r="L32" s="56" t="e">
        <f t="shared" si="19"/>
        <v>#REF!</v>
      </c>
      <c r="M32" s="56" t="e">
        <f t="shared" si="19"/>
        <v>#REF!</v>
      </c>
      <c r="N32" s="56" t="e">
        <f t="shared" si="19"/>
        <v>#REF!</v>
      </c>
      <c r="O32" s="56" t="e">
        <f t="shared" si="19"/>
        <v>#REF!</v>
      </c>
      <c r="P32" s="56" t="e">
        <f t="shared" si="19"/>
        <v>#REF!</v>
      </c>
      <c r="Q32" s="56" t="e">
        <f t="shared" si="19"/>
        <v>#REF!</v>
      </c>
      <c r="R32" s="56" t="e">
        <f>SUM(B32:Q32)</f>
        <v>#REF!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dataValidations count="1">
    <dataValidation type="list" allowBlank="1" sqref="B3:Z14" xr:uid="{00000000-0002-0000-0000-000000000000}">
      <formula1>$B$16:$Q$16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ALMUDENA</cp:lastModifiedBy>
  <dcterms:created xsi:type="dcterms:W3CDTF">2020-02-28T16:40:19Z</dcterms:created>
  <dcterms:modified xsi:type="dcterms:W3CDTF">2020-05-29T07:12:38Z</dcterms:modified>
</cp:coreProperties>
</file>