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55" yWindow="30" windowWidth="18870" windowHeight="1099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'Hoja1'!$A$1:$Z$38</definedName>
  </definedNames>
  <calcPr fullCalcOnLoad="1"/>
</workbook>
</file>

<file path=xl/sharedStrings.xml><?xml version="1.0" encoding="utf-8"?>
<sst xmlns="http://schemas.openxmlformats.org/spreadsheetml/2006/main" count="188" uniqueCount="86">
  <si>
    <t>Cuentas BAH</t>
  </si>
  <si>
    <t>Sol</t>
  </si>
  <si>
    <t>Coco</t>
  </si>
  <si>
    <t>Producto</t>
  </si>
  <si>
    <t>Unidad</t>
  </si>
  <si>
    <t>Precio</t>
  </si>
  <si>
    <t>K</t>
  </si>
  <si>
    <t>€</t>
  </si>
  <si>
    <t>Total</t>
  </si>
  <si>
    <t>Pan</t>
  </si>
  <si>
    <t>BAH</t>
  </si>
  <si>
    <t>Local</t>
  </si>
  <si>
    <t>Gasto mes:</t>
  </si>
  <si>
    <t>Dinero entregado:</t>
  </si>
  <si>
    <t xml:space="preserve">Fecha: mes de </t>
  </si>
  <si>
    <t>Jorge</t>
  </si>
  <si>
    <t>Blanca</t>
  </si>
  <si>
    <t>Carmen</t>
  </si>
  <si>
    <t>Setas (2/6)</t>
  </si>
  <si>
    <t>Cerezas (2/6)</t>
  </si>
  <si>
    <t>Cebollas (2/6)</t>
  </si>
  <si>
    <t>Manzanas (2/6)</t>
  </si>
  <si>
    <t>Platanos (2/6)</t>
  </si>
  <si>
    <t>Vino (2/6)</t>
  </si>
  <si>
    <t>Oregano(2/6)</t>
  </si>
  <si>
    <t>Papa blanca(2/6)</t>
  </si>
  <si>
    <t>Pimientos bote (2/6)</t>
  </si>
  <si>
    <t>Guisantes bote (2/6)</t>
  </si>
  <si>
    <t>Tomate frito (2/6)</t>
  </si>
  <si>
    <t>Maiz</t>
  </si>
  <si>
    <t>Calabacines (2/6)</t>
  </si>
  <si>
    <t>Puerros (2/6)</t>
  </si>
  <si>
    <t>Pimientos  rojos (2/6)</t>
  </si>
  <si>
    <t>Pepinos (2/6)</t>
  </si>
  <si>
    <t>Almu</t>
  </si>
  <si>
    <t>Toño  y  Ana</t>
  </si>
  <si>
    <t>Bea  y  Jose</t>
  </si>
  <si>
    <t>Marcos  y  Maria</t>
  </si>
  <si>
    <t>Maria y  Raul</t>
  </si>
  <si>
    <t>Mon  y  Gema</t>
  </si>
  <si>
    <t>Susana  y  Miguel</t>
  </si>
  <si>
    <t>Javi</t>
  </si>
  <si>
    <t>Precio+ transporte</t>
  </si>
  <si>
    <t>Reparto fecha</t>
  </si>
  <si>
    <t>Puri</t>
  </si>
  <si>
    <t>Meigas</t>
  </si>
  <si>
    <t>Total=Dinero entregado-gasto:</t>
  </si>
  <si>
    <t>Salvia paga Sept y  Oct (bolsa,  pan café= 65,6 €):70-65,6</t>
  </si>
  <si>
    <t>Octubre</t>
  </si>
  <si>
    <t>Lucas (sutituye a Alicia)</t>
  </si>
  <si>
    <t>Pera  conferencia</t>
  </si>
  <si>
    <t>Champiñon</t>
  </si>
  <si>
    <t>Platanos</t>
  </si>
  <si>
    <t>Chirivia</t>
  </si>
  <si>
    <t>Granada</t>
  </si>
  <si>
    <t>Lechuga</t>
  </si>
  <si>
    <t>Papa blanca</t>
  </si>
  <si>
    <t>Alubia roja</t>
  </si>
  <si>
    <t>Guisantes</t>
  </si>
  <si>
    <t>Mermelada fresa</t>
  </si>
  <si>
    <t>Tomate entero</t>
  </si>
  <si>
    <t>Tomatetriturado</t>
  </si>
  <si>
    <t>Rúcula</t>
  </si>
  <si>
    <t>bote</t>
  </si>
  <si>
    <t>kg</t>
  </si>
  <si>
    <t>manojo</t>
  </si>
  <si>
    <t>ud</t>
  </si>
  <si>
    <t>tarro</t>
  </si>
  <si>
    <t>Huevos</t>
  </si>
  <si>
    <t>1/2 doc</t>
  </si>
  <si>
    <t>Salvia (sust. A Camila)</t>
  </si>
  <si>
    <t>TRANS 14/10</t>
  </si>
  <si>
    <t>27/10/09</t>
  </si>
  <si>
    <t>14/10/09</t>
  </si>
  <si>
    <t>Solomillo</t>
  </si>
  <si>
    <t>Babilla</t>
  </si>
  <si>
    <t>Falso solomillo</t>
  </si>
  <si>
    <t>Morcillo</t>
  </si>
  <si>
    <t>Aguja</t>
  </si>
  <si>
    <t>Carne picada</t>
  </si>
  <si>
    <t>Cadera</t>
  </si>
  <si>
    <t>pone 206,7 de carne</t>
  </si>
  <si>
    <t>¿paga meigas?</t>
  </si>
  <si>
    <t>¿paga 17/10?</t>
  </si>
  <si>
    <t>Transporte 27/10</t>
  </si>
  <si>
    <t>a  Robert lo tengo  en  el  cuaderno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</si>
</sst>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"/>
    <numFmt numFmtId="173" formatCode="_-* #,##0.00&quot; €&quot;_-;\-* #,##0.00&quot; €&quot;_-;_-* \-??&quot; €&quot;_-;_-@_-"/>
    <numFmt numFmtId="174" formatCode="#,##0.00\ &quot;€&quot;"/>
  </numFmts>
  <fonts count="11">
    <font>
      <sz val="10"/>
      <name val="Arial"/>
      <family val="0"/>
    </font>
    <font>
      <sz val="10"/>
      <name val="Century Gothic"/>
      <family val="0"/>
    </font>
    <font>
      <b/>
      <sz val="10"/>
      <name val="Century Gothic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23"/>
      <name val="Century Gothic"/>
      <family val="0"/>
    </font>
    <font>
      <sz val="10"/>
      <color indexed="22"/>
      <name val="Century Gothic"/>
      <family val="2"/>
    </font>
    <font>
      <b/>
      <sz val="10"/>
      <name val="Comic Sans MS"/>
      <family val="4"/>
    </font>
    <font>
      <b/>
      <i/>
      <sz val="10"/>
      <name val="Comic Sans MS"/>
      <family val="4"/>
    </font>
    <font>
      <b/>
      <sz val="10"/>
      <color indexed="22"/>
      <name val="Century Gothic"/>
      <family val="2"/>
    </font>
  </fonts>
  <fills count="9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Fill="1" applyAlignment="1">
      <alignment horizontal="center"/>
    </xf>
    <xf numFmtId="49" fontId="1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1" fillId="2" borderId="2" xfId="0" applyFont="1" applyFill="1" applyBorder="1" applyAlignment="1">
      <alignment horizontal="center"/>
    </xf>
    <xf numFmtId="49" fontId="1" fillId="3" borderId="2" xfId="0" applyNumberFormat="1" applyFont="1" applyFill="1" applyBorder="1" applyAlignment="1">
      <alignment horizontal="center" wrapText="1"/>
    </xf>
    <xf numFmtId="0" fontId="1" fillId="3" borderId="2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49" fontId="1" fillId="3" borderId="3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2" fontId="1" fillId="0" borderId="3" xfId="0" applyNumberFormat="1" applyFont="1" applyFill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172" fontId="6" fillId="0" borderId="3" xfId="0" applyNumberFormat="1" applyFont="1" applyBorder="1" applyAlignment="1">
      <alignment horizontal="center"/>
    </xf>
    <xf numFmtId="0" fontId="1" fillId="4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2" fillId="2" borderId="3" xfId="0" applyFont="1" applyFill="1" applyBorder="1" applyAlignment="1">
      <alignment horizontal="center" wrapText="1"/>
    </xf>
    <xf numFmtId="0" fontId="1" fillId="3" borderId="2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172" fontId="2" fillId="5" borderId="0" xfId="0" applyNumberFormat="1" applyFont="1" applyFill="1" applyBorder="1" applyAlignment="1">
      <alignment horizontal="right"/>
    </xf>
    <xf numFmtId="2" fontId="1" fillId="0" borderId="0" xfId="0" applyNumberFormat="1" applyFont="1" applyBorder="1" applyAlignment="1">
      <alignment horizontal="center"/>
    </xf>
    <xf numFmtId="2" fontId="2" fillId="5" borderId="4" xfId="0" applyNumberFormat="1" applyFont="1" applyFill="1" applyBorder="1" applyAlignment="1">
      <alignment horizontal="center"/>
    </xf>
    <xf numFmtId="2" fontId="2" fillId="0" borderId="5" xfId="0" applyNumberFormat="1" applyFont="1" applyBorder="1" applyAlignment="1">
      <alignment horizontal="center"/>
    </xf>
    <xf numFmtId="2" fontId="2" fillId="0" borderId="6" xfId="0" applyNumberFormat="1" applyFont="1" applyBorder="1" applyAlignment="1">
      <alignment horizontal="center"/>
    </xf>
    <xf numFmtId="2" fontId="2" fillId="0" borderId="4" xfId="0" applyNumberFormat="1" applyFont="1" applyBorder="1" applyAlignment="1">
      <alignment horizontal="center"/>
    </xf>
    <xf numFmtId="2" fontId="2" fillId="5" borderId="1" xfId="0" applyNumberFormat="1" applyFont="1" applyFill="1" applyBorder="1" applyAlignment="1">
      <alignment horizontal="center"/>
    </xf>
    <xf numFmtId="49" fontId="1" fillId="6" borderId="0" xfId="0" applyNumberFormat="1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2" fillId="4" borderId="1" xfId="0" applyFont="1" applyFill="1" applyBorder="1" applyAlignment="1">
      <alignment horizontal="center"/>
    </xf>
    <xf numFmtId="2" fontId="2" fillId="7" borderId="0" xfId="0" applyNumberFormat="1" applyFont="1" applyFill="1" applyBorder="1" applyAlignment="1">
      <alignment horizontal="center"/>
    </xf>
    <xf numFmtId="2" fontId="2" fillId="0" borderId="4" xfId="0" applyNumberFormat="1" applyFont="1" applyFill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2" fontId="2" fillId="5" borderId="7" xfId="0" applyNumberFormat="1" applyFont="1" applyFill="1" applyBorder="1" applyAlignment="1">
      <alignment horizontal="center"/>
    </xf>
    <xf numFmtId="172" fontId="2" fillId="7" borderId="0" xfId="0" applyNumberFormat="1" applyFont="1" applyFill="1" applyBorder="1" applyAlignment="1">
      <alignment horizontal="right"/>
    </xf>
    <xf numFmtId="2" fontId="2" fillId="5" borderId="0" xfId="0" applyNumberFormat="1" applyFont="1" applyFill="1" applyBorder="1" applyAlignment="1">
      <alignment horizontal="center"/>
    </xf>
    <xf numFmtId="0" fontId="0" fillId="5" borderId="0" xfId="0" applyFont="1" applyFill="1" applyAlignment="1">
      <alignment/>
    </xf>
    <xf numFmtId="2" fontId="2" fillId="0" borderId="8" xfId="0" applyNumberFormat="1" applyFont="1" applyBorder="1" applyAlignment="1">
      <alignment horizontal="center"/>
    </xf>
    <xf numFmtId="2" fontId="2" fillId="5" borderId="8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right"/>
    </xf>
    <xf numFmtId="2" fontId="1" fillId="3" borderId="0" xfId="0" applyNumberFormat="1" applyFont="1" applyFill="1" applyAlignment="1">
      <alignment horizontal="center"/>
    </xf>
    <xf numFmtId="2" fontId="2" fillId="3" borderId="0" xfId="0" applyNumberFormat="1" applyFont="1" applyFill="1" applyBorder="1" applyAlignment="1">
      <alignment horizontal="center"/>
    </xf>
    <xf numFmtId="2" fontId="2" fillId="3" borderId="9" xfId="0" applyNumberFormat="1" applyFont="1" applyFill="1" applyBorder="1" applyAlignment="1">
      <alignment horizontal="center"/>
    </xf>
    <xf numFmtId="2" fontId="2" fillId="3" borderId="4" xfId="0" applyNumberFormat="1" applyFont="1" applyFill="1" applyBorder="1" applyAlignment="1">
      <alignment horizontal="center"/>
    </xf>
    <xf numFmtId="2" fontId="2" fillId="8" borderId="8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Font="1" applyBorder="1" applyAlignment="1">
      <alignment/>
    </xf>
    <xf numFmtId="0" fontId="2" fillId="0" borderId="9" xfId="0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0" xfId="0" applyFont="1" applyAlignment="1">
      <alignment horizontal="right"/>
    </xf>
    <xf numFmtId="2" fontId="2" fillId="0" borderId="9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2" fillId="2" borderId="3" xfId="0" applyFont="1" applyFill="1" applyBorder="1" applyAlignment="1">
      <alignment horizontal="center" wrapText="1"/>
    </xf>
    <xf numFmtId="0" fontId="8" fillId="0" borderId="3" xfId="0" applyFont="1" applyBorder="1" applyAlignment="1">
      <alignment horizontal="left"/>
    </xf>
    <xf numFmtId="0" fontId="9" fillId="0" borderId="3" xfId="0" applyFont="1" applyBorder="1" applyAlignment="1">
      <alignment horizontal="center" vertical="center"/>
    </xf>
    <xf numFmtId="173" fontId="9" fillId="0" borderId="3" xfId="0" applyNumberFormat="1" applyFont="1" applyBorder="1" applyAlignment="1">
      <alignment horizontal="center" vertical="center" wrapText="1"/>
    </xf>
    <xf numFmtId="2" fontId="0" fillId="0" borderId="3" xfId="0" applyNumberFormat="1" applyFont="1" applyBorder="1" applyAlignment="1">
      <alignment/>
    </xf>
    <xf numFmtId="0" fontId="0" fillId="0" borderId="3" xfId="0" applyFont="1" applyBorder="1" applyAlignment="1">
      <alignment/>
    </xf>
    <xf numFmtId="49" fontId="1" fillId="0" borderId="0" xfId="0" applyNumberFormat="1" applyFont="1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2" fontId="6" fillId="0" borderId="3" xfId="0" applyNumberFormat="1" applyFont="1" applyBorder="1" applyAlignment="1">
      <alignment horizontal="center"/>
    </xf>
    <xf numFmtId="2" fontId="10" fillId="5" borderId="3" xfId="0" applyNumberFormat="1" applyFont="1" applyFill="1" applyBorder="1" applyAlignment="1">
      <alignment horizontal="right"/>
    </xf>
    <xf numFmtId="2" fontId="7" fillId="5" borderId="3" xfId="0" applyNumberFormat="1" applyFont="1" applyFill="1" applyBorder="1" applyAlignment="1">
      <alignment horizontal="right"/>
    </xf>
    <xf numFmtId="2" fontId="2" fillId="5" borderId="3" xfId="0" applyNumberFormat="1" applyFont="1" applyFill="1" applyBorder="1" applyAlignment="1">
      <alignment horizontal="right"/>
    </xf>
    <xf numFmtId="16" fontId="1" fillId="2" borderId="3" xfId="0" applyNumberFormat="1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2" fontId="1" fillId="0" borderId="0" xfId="0" applyNumberFormat="1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ont>
        <color rgb="FFC0C0C0"/>
      </font>
      <border>
        <left>
          <color rgb="FF000000"/>
        </left>
        <right style="thin">
          <color rgb="FF000000"/>
        </right>
        <top>
          <color rgb="FF000000"/>
        </top>
        <bottom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40"/>
  <sheetViews>
    <sheetView tabSelected="1" zoomScale="75" zoomScaleNormal="75" workbookViewId="0" topLeftCell="A1">
      <pane xSplit="5" ySplit="5" topLeftCell="F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T37" sqref="T37"/>
    </sheetView>
  </sheetViews>
  <sheetFormatPr defaultColWidth="11.421875" defaultRowHeight="12.75"/>
  <cols>
    <col min="1" max="1" width="12.57421875" style="8" bestFit="1" customWidth="1"/>
    <col min="2" max="2" width="14.57421875" style="12" customWidth="1"/>
    <col min="3" max="3" width="19.140625" style="12" bestFit="1" customWidth="1"/>
    <col min="4" max="4" width="15.140625" style="12" customWidth="1"/>
    <col min="5" max="5" width="32.28125" style="12" bestFit="1" customWidth="1"/>
    <col min="6" max="6" width="6.57421875" style="12" bestFit="1" customWidth="1"/>
    <col min="7" max="7" width="5.7109375" style="12" bestFit="1" customWidth="1"/>
    <col min="8" max="8" width="7.57421875" style="12" bestFit="1" customWidth="1"/>
    <col min="9" max="9" width="8.7109375" style="12" bestFit="1" customWidth="1"/>
    <col min="10" max="10" width="5.7109375" style="12" bestFit="1" customWidth="1"/>
    <col min="11" max="12" width="7.57421875" style="12" bestFit="1" customWidth="1"/>
    <col min="13" max="13" width="5.7109375" style="12" bestFit="1" customWidth="1"/>
    <col min="14" max="14" width="7.57421875" style="12" bestFit="1" customWidth="1"/>
    <col min="15" max="15" width="8.28125" style="12" bestFit="1" customWidth="1"/>
    <col min="16" max="16" width="5.7109375" style="12" bestFit="1" customWidth="1"/>
    <col min="17" max="17" width="7.140625" style="12" bestFit="1" customWidth="1"/>
    <col min="18" max="18" width="9.28125" style="12" bestFit="1" customWidth="1"/>
    <col min="19" max="19" width="5.7109375" style="12" bestFit="1" customWidth="1"/>
    <col min="20" max="20" width="8.28125" style="12" bestFit="1" customWidth="1"/>
    <col min="21" max="21" width="7.140625" style="12" bestFit="1" customWidth="1"/>
    <col min="22" max="22" width="5.7109375" style="12" bestFit="1" customWidth="1"/>
    <col min="23" max="23" width="7.57421875" style="12" bestFit="1" customWidth="1"/>
    <col min="24" max="24" width="4.8515625" style="12" bestFit="1" customWidth="1"/>
    <col min="25" max="25" width="5.7109375" style="12" bestFit="1" customWidth="1"/>
    <col min="26" max="26" width="7.140625" style="12" bestFit="1" customWidth="1"/>
    <col min="27" max="27" width="8.140625" style="12" bestFit="1" customWidth="1"/>
    <col min="28" max="28" width="7.421875" style="12" bestFit="1" customWidth="1"/>
    <col min="29" max="29" width="8.57421875" style="12" bestFit="1" customWidth="1"/>
    <col min="30" max="30" width="7.00390625" style="12" bestFit="1" customWidth="1"/>
    <col min="31" max="31" width="5.7109375" style="12" bestFit="1" customWidth="1"/>
    <col min="32" max="32" width="8.00390625" style="12" customWidth="1"/>
    <col min="33" max="33" width="8.140625" style="12" bestFit="1" customWidth="1"/>
    <col min="34" max="34" width="5.7109375" style="12" bestFit="1" customWidth="1"/>
    <col min="35" max="35" width="7.57421875" style="12" bestFit="1" customWidth="1"/>
    <col min="36" max="36" width="9.28125" style="12" customWidth="1"/>
    <col min="37" max="37" width="7.8515625" style="12" customWidth="1"/>
    <col min="38" max="38" width="7.421875" style="12" bestFit="1" customWidth="1"/>
    <col min="39" max="39" width="9.00390625" style="12" customWidth="1"/>
    <col min="40" max="40" width="5.7109375" style="12" customWidth="1"/>
    <col min="41" max="41" width="7.421875" style="12" bestFit="1" customWidth="1"/>
    <col min="42" max="42" width="10.8515625" style="12" bestFit="1" customWidth="1"/>
    <col min="43" max="43" width="6.8515625" style="12" bestFit="1" customWidth="1"/>
    <col min="44" max="44" width="7.421875" style="12" bestFit="1" customWidth="1"/>
    <col min="45" max="45" width="5.7109375" style="12" bestFit="1" customWidth="1"/>
    <col min="46" max="46" width="6.8515625" style="12" bestFit="1" customWidth="1"/>
    <col min="47" max="47" width="7.57421875" style="12" bestFit="1" customWidth="1"/>
    <col min="48" max="48" width="11.7109375" style="12" bestFit="1" customWidth="1"/>
    <col min="49" max="49" width="5.7109375" style="12" bestFit="1" customWidth="1"/>
    <col min="50" max="50" width="6.8515625" style="12" bestFit="1" customWidth="1"/>
    <col min="51" max="52" width="5.7109375" style="12" bestFit="1" customWidth="1"/>
    <col min="53" max="53" width="6.8515625" style="12" bestFit="1" customWidth="1"/>
    <col min="54" max="16384" width="11.421875" style="12" customWidth="1"/>
  </cols>
  <sheetData>
    <row r="1" spans="1:50" ht="15" customHeight="1">
      <c r="A1" s="76" t="s">
        <v>0</v>
      </c>
      <c r="B1" s="76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V1" s="5"/>
      <c r="AW1" s="5"/>
      <c r="AX1" s="5"/>
    </row>
    <row r="2" spans="1:50" ht="13.5" customHeight="1">
      <c r="A2" s="76" t="s">
        <v>14</v>
      </c>
      <c r="B2" s="76"/>
      <c r="C2" s="5" t="s">
        <v>48</v>
      </c>
      <c r="D2" s="5"/>
      <c r="E2" s="5"/>
      <c r="F2" s="18"/>
      <c r="G2" s="18"/>
      <c r="H2" s="18"/>
      <c r="I2" s="5"/>
      <c r="J2" s="5"/>
      <c r="K2" s="5"/>
      <c r="L2" s="5"/>
      <c r="M2" s="5"/>
      <c r="N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V2" s="5"/>
      <c r="AW2" s="5"/>
      <c r="AX2" s="5"/>
    </row>
    <row r="3" spans="1:53" s="69" customFormat="1" ht="39.75" customHeight="1">
      <c r="A3" s="67"/>
      <c r="B3" s="68"/>
      <c r="C3" s="68"/>
      <c r="D3" s="68"/>
      <c r="E3" s="68"/>
      <c r="F3" s="61" t="s">
        <v>34</v>
      </c>
      <c r="G3" s="61"/>
      <c r="H3" s="61"/>
      <c r="I3" s="61" t="s">
        <v>35</v>
      </c>
      <c r="J3" s="61"/>
      <c r="K3" s="61"/>
      <c r="L3" s="61" t="s">
        <v>36</v>
      </c>
      <c r="M3" s="61"/>
      <c r="N3" s="61"/>
      <c r="O3" s="61" t="s">
        <v>16</v>
      </c>
      <c r="P3" s="61"/>
      <c r="Q3" s="61"/>
      <c r="R3" s="61" t="s">
        <v>37</v>
      </c>
      <c r="S3" s="61"/>
      <c r="T3" s="61"/>
      <c r="U3" s="61" t="s">
        <v>15</v>
      </c>
      <c r="V3" s="61"/>
      <c r="W3" s="61"/>
      <c r="X3" s="61" t="s">
        <v>1</v>
      </c>
      <c r="Y3" s="61"/>
      <c r="Z3" s="61"/>
      <c r="AA3" s="61" t="s">
        <v>38</v>
      </c>
      <c r="AB3" s="61"/>
      <c r="AC3" s="61"/>
      <c r="AD3" s="61" t="s">
        <v>2</v>
      </c>
      <c r="AE3" s="61"/>
      <c r="AF3" s="61"/>
      <c r="AG3" s="61" t="s">
        <v>39</v>
      </c>
      <c r="AH3" s="61"/>
      <c r="AI3" s="61"/>
      <c r="AJ3" s="61" t="s">
        <v>70</v>
      </c>
      <c r="AK3" s="61"/>
      <c r="AL3" s="61"/>
      <c r="AM3" s="61" t="s">
        <v>17</v>
      </c>
      <c r="AN3" s="61"/>
      <c r="AO3" s="61"/>
      <c r="AP3" s="61" t="s">
        <v>40</v>
      </c>
      <c r="AQ3" s="61"/>
      <c r="AR3" s="61"/>
      <c r="AS3" s="61" t="s">
        <v>41</v>
      </c>
      <c r="AT3" s="61"/>
      <c r="AU3" s="61"/>
      <c r="AV3" s="61" t="s">
        <v>49</v>
      </c>
      <c r="AW3" s="61"/>
      <c r="AX3" s="61"/>
      <c r="AY3" s="61" t="s">
        <v>44</v>
      </c>
      <c r="AZ3" s="61"/>
      <c r="BA3" s="61"/>
    </row>
    <row r="4" spans="1:53" ht="14.25" customHeight="1">
      <c r="A4" s="7"/>
      <c r="B4" s="19"/>
      <c r="C4" s="19"/>
      <c r="D4" s="19"/>
      <c r="E4" s="19"/>
      <c r="F4" s="74" t="s">
        <v>48</v>
      </c>
      <c r="G4" s="75"/>
      <c r="H4" s="20"/>
      <c r="I4" s="74" t="s">
        <v>48</v>
      </c>
      <c r="J4" s="75"/>
      <c r="K4" s="20"/>
      <c r="L4" s="74" t="s">
        <v>48</v>
      </c>
      <c r="M4" s="74"/>
      <c r="N4" s="20"/>
      <c r="O4" s="74" t="s">
        <v>48</v>
      </c>
      <c r="P4" s="74"/>
      <c r="Q4" s="20"/>
      <c r="R4" s="74" t="s">
        <v>48</v>
      </c>
      <c r="S4" s="74"/>
      <c r="T4" s="20"/>
      <c r="U4" s="74" t="s">
        <v>48</v>
      </c>
      <c r="V4" s="74"/>
      <c r="W4" s="20"/>
      <c r="X4" s="74" t="s">
        <v>48</v>
      </c>
      <c r="Y4" s="74"/>
      <c r="Z4" s="20"/>
      <c r="AA4" s="74" t="s">
        <v>48</v>
      </c>
      <c r="AB4" s="74"/>
      <c r="AC4" s="20"/>
      <c r="AD4" s="74" t="s">
        <v>48</v>
      </c>
      <c r="AE4" s="74"/>
      <c r="AF4" s="20"/>
      <c r="AG4" s="74" t="s">
        <v>48</v>
      </c>
      <c r="AH4" s="74"/>
      <c r="AI4" s="20"/>
      <c r="AJ4" s="74" t="s">
        <v>48</v>
      </c>
      <c r="AK4" s="74"/>
      <c r="AL4" s="20"/>
      <c r="AM4" s="74" t="s">
        <v>48</v>
      </c>
      <c r="AN4" s="74"/>
      <c r="AO4" s="20"/>
      <c r="AP4" s="74" t="s">
        <v>48</v>
      </c>
      <c r="AQ4" s="74"/>
      <c r="AR4" s="20"/>
      <c r="AS4" s="74" t="s">
        <v>48</v>
      </c>
      <c r="AT4" s="74"/>
      <c r="AU4" s="20"/>
      <c r="AV4" s="74" t="s">
        <v>48</v>
      </c>
      <c r="AW4" s="74"/>
      <c r="AX4" s="20"/>
      <c r="AY4" s="74" t="s">
        <v>48</v>
      </c>
      <c r="AZ4" s="74"/>
      <c r="BA4" s="20"/>
    </row>
    <row r="5" spans="1:53" ht="30" customHeight="1">
      <c r="A5" s="10" t="s">
        <v>43</v>
      </c>
      <c r="B5" s="21" t="s">
        <v>3</v>
      </c>
      <c r="C5" s="21" t="s">
        <v>4</v>
      </c>
      <c r="D5" s="21" t="s">
        <v>5</v>
      </c>
      <c r="E5" s="11" t="s">
        <v>42</v>
      </c>
      <c r="F5" s="9" t="s">
        <v>6</v>
      </c>
      <c r="G5" s="22" t="s">
        <v>7</v>
      </c>
      <c r="H5" s="23" t="s">
        <v>8</v>
      </c>
      <c r="I5" s="9" t="s">
        <v>6</v>
      </c>
      <c r="J5" s="22" t="s">
        <v>7</v>
      </c>
      <c r="K5" s="23" t="s">
        <v>8</v>
      </c>
      <c r="L5" s="9" t="s">
        <v>6</v>
      </c>
      <c r="M5" s="22" t="s">
        <v>7</v>
      </c>
      <c r="N5" s="23" t="s">
        <v>8</v>
      </c>
      <c r="O5" s="9" t="s">
        <v>6</v>
      </c>
      <c r="P5" s="22" t="s">
        <v>7</v>
      </c>
      <c r="Q5" s="23" t="s">
        <v>8</v>
      </c>
      <c r="R5" s="9" t="s">
        <v>6</v>
      </c>
      <c r="S5" s="22" t="s">
        <v>7</v>
      </c>
      <c r="T5" s="23" t="s">
        <v>8</v>
      </c>
      <c r="U5" s="9" t="s">
        <v>6</v>
      </c>
      <c r="V5" s="22" t="s">
        <v>7</v>
      </c>
      <c r="W5" s="23" t="s">
        <v>8</v>
      </c>
      <c r="X5" s="9" t="s">
        <v>6</v>
      </c>
      <c r="Y5" s="22" t="s">
        <v>7</v>
      </c>
      <c r="Z5" s="23" t="s">
        <v>8</v>
      </c>
      <c r="AA5" s="9" t="s">
        <v>6</v>
      </c>
      <c r="AB5" s="22" t="s">
        <v>7</v>
      </c>
      <c r="AC5" s="23" t="s">
        <v>8</v>
      </c>
      <c r="AD5" s="9" t="s">
        <v>6</v>
      </c>
      <c r="AE5" s="22" t="s">
        <v>7</v>
      </c>
      <c r="AF5" s="23" t="s">
        <v>8</v>
      </c>
      <c r="AG5" s="9" t="s">
        <v>6</v>
      </c>
      <c r="AH5" s="22" t="s">
        <v>7</v>
      </c>
      <c r="AI5" s="23" t="s">
        <v>8</v>
      </c>
      <c r="AJ5" s="9" t="s">
        <v>6</v>
      </c>
      <c r="AK5" s="22" t="s">
        <v>7</v>
      </c>
      <c r="AL5" s="23" t="s">
        <v>8</v>
      </c>
      <c r="AM5" s="9" t="s">
        <v>6</v>
      </c>
      <c r="AN5" s="22" t="s">
        <v>7</v>
      </c>
      <c r="AO5" s="23" t="s">
        <v>8</v>
      </c>
      <c r="AP5" s="9" t="s">
        <v>6</v>
      </c>
      <c r="AQ5" s="22" t="s">
        <v>7</v>
      </c>
      <c r="AR5" s="23" t="s">
        <v>8</v>
      </c>
      <c r="AS5" s="9" t="s">
        <v>6</v>
      </c>
      <c r="AT5" s="22" t="s">
        <v>7</v>
      </c>
      <c r="AU5" s="23" t="s">
        <v>8</v>
      </c>
      <c r="AV5" s="9" t="s">
        <v>6</v>
      </c>
      <c r="AW5" s="22" t="s">
        <v>7</v>
      </c>
      <c r="AX5" s="23" t="s">
        <v>8</v>
      </c>
      <c r="AY5" s="9" t="s">
        <v>6</v>
      </c>
      <c r="AZ5" s="22" t="s">
        <v>7</v>
      </c>
      <c r="BA5" s="23" t="s">
        <v>8</v>
      </c>
    </row>
    <row r="6" spans="1:54" s="66" customFormat="1" ht="16.5">
      <c r="A6" s="13" t="s">
        <v>73</v>
      </c>
      <c r="B6" s="62" t="s">
        <v>50</v>
      </c>
      <c r="C6" s="63" t="s">
        <v>64</v>
      </c>
      <c r="D6" s="64">
        <v>1.91</v>
      </c>
      <c r="E6" s="15">
        <f>D6+$B$39</f>
        <v>2.25</v>
      </c>
      <c r="F6" s="24">
        <v>0</v>
      </c>
      <c r="G6" s="24">
        <f>E6*F6</f>
        <v>0</v>
      </c>
      <c r="H6" s="25">
        <f>SUM(G6)</f>
        <v>0</v>
      </c>
      <c r="I6" s="24">
        <v>0</v>
      </c>
      <c r="J6" s="24">
        <f>E6*I6</f>
        <v>0</v>
      </c>
      <c r="K6" s="25">
        <f>SUM(J6)</f>
        <v>0</v>
      </c>
      <c r="L6" s="17">
        <v>0</v>
      </c>
      <c r="M6" s="24">
        <f>E6*L6</f>
        <v>0</v>
      </c>
      <c r="N6" s="25">
        <f>SUM(M6)</f>
        <v>0</v>
      </c>
      <c r="O6" s="24">
        <v>0</v>
      </c>
      <c r="P6" s="24">
        <f>E6*O6</f>
        <v>0</v>
      </c>
      <c r="Q6" s="25">
        <f>P6</f>
        <v>0</v>
      </c>
      <c r="R6" s="16">
        <v>1</v>
      </c>
      <c r="S6" s="24">
        <f>E6*R6</f>
        <v>2.25</v>
      </c>
      <c r="T6" s="25">
        <f>SUM(S6)</f>
        <v>2.25</v>
      </c>
      <c r="U6" s="16">
        <v>2</v>
      </c>
      <c r="V6" s="24">
        <f>E6*U6</f>
        <v>4.5</v>
      </c>
      <c r="W6" s="25">
        <f>SUM(V6)</f>
        <v>4.5</v>
      </c>
      <c r="X6" s="16">
        <v>0</v>
      </c>
      <c r="Y6" s="24">
        <f>E6*X6</f>
        <v>0</v>
      </c>
      <c r="Z6" s="25">
        <f>SUM(Y6)</f>
        <v>0</v>
      </c>
      <c r="AA6" s="16">
        <v>2</v>
      </c>
      <c r="AB6" s="24">
        <f>E6*AA6</f>
        <v>4.5</v>
      </c>
      <c r="AC6" s="25">
        <f>SUM(AB6)</f>
        <v>4.5</v>
      </c>
      <c r="AD6" s="24">
        <v>0</v>
      </c>
      <c r="AE6" s="24">
        <f>E6*AD6</f>
        <v>0</v>
      </c>
      <c r="AF6" s="25">
        <f>SUM(AE6)</f>
        <v>0</v>
      </c>
      <c r="AG6" s="24">
        <v>0</v>
      </c>
      <c r="AH6" s="24">
        <f>E6*AG6</f>
        <v>0</v>
      </c>
      <c r="AI6" s="25">
        <f>SUM(AH6)</f>
        <v>0</v>
      </c>
      <c r="AJ6" s="24">
        <v>0</v>
      </c>
      <c r="AK6" s="24">
        <f>E6*AJ6</f>
        <v>0</v>
      </c>
      <c r="AL6" s="25">
        <f>AK6</f>
        <v>0</v>
      </c>
      <c r="AM6" s="24">
        <v>0</v>
      </c>
      <c r="AN6" s="24">
        <f>E6*AM6</f>
        <v>0</v>
      </c>
      <c r="AO6" s="25">
        <f>AN6</f>
        <v>0</v>
      </c>
      <c r="AP6" s="24">
        <v>0</v>
      </c>
      <c r="AQ6" s="24">
        <f>E6*AP6</f>
        <v>0</v>
      </c>
      <c r="AR6" s="25">
        <f>AQ6</f>
        <v>0</v>
      </c>
      <c r="AS6" s="24">
        <v>0</v>
      </c>
      <c r="AT6" s="24">
        <f>E6*AS6</f>
        <v>0</v>
      </c>
      <c r="AU6" s="25">
        <f>AT6</f>
        <v>0</v>
      </c>
      <c r="AV6" s="24">
        <v>0</v>
      </c>
      <c r="AW6" s="24">
        <f>E6*AV6</f>
        <v>0</v>
      </c>
      <c r="AX6" s="25">
        <f>SUM(AW6)</f>
        <v>0</v>
      </c>
      <c r="AY6" s="24">
        <v>0</v>
      </c>
      <c r="AZ6" s="24">
        <f>E6*AY6</f>
        <v>0</v>
      </c>
      <c r="BA6" s="25">
        <f>AZ6</f>
        <v>0</v>
      </c>
      <c r="BB6" s="65"/>
    </row>
    <row r="7" spans="1:54" s="66" customFormat="1" ht="16.5">
      <c r="A7" s="13" t="s">
        <v>73</v>
      </c>
      <c r="B7" s="62" t="s">
        <v>51</v>
      </c>
      <c r="C7" s="63" t="s">
        <v>63</v>
      </c>
      <c r="D7" s="64">
        <v>1.92</v>
      </c>
      <c r="E7" s="15">
        <f aca="true" t="shared" si="0" ref="E7:E20">D7+$B$39</f>
        <v>2.26</v>
      </c>
      <c r="F7" s="24">
        <v>1</v>
      </c>
      <c r="G7" s="24">
        <f>E7*F7</f>
        <v>2.26</v>
      </c>
      <c r="H7" s="25">
        <f>SUM(G7)</f>
        <v>2.26</v>
      </c>
      <c r="I7" s="24">
        <v>0</v>
      </c>
      <c r="J7" s="24">
        <f>E7*I7</f>
        <v>0</v>
      </c>
      <c r="K7" s="25">
        <f>SUM(J7)</f>
        <v>0</v>
      </c>
      <c r="L7" s="17">
        <v>1</v>
      </c>
      <c r="M7" s="24">
        <f>E7*L7</f>
        <v>2.26</v>
      </c>
      <c r="N7" s="25">
        <f>SUM(M7)</f>
        <v>2.26</v>
      </c>
      <c r="O7" s="24">
        <v>0</v>
      </c>
      <c r="P7" s="24">
        <f>E7*O7</f>
        <v>0</v>
      </c>
      <c r="Q7" s="25">
        <f>P7</f>
        <v>0</v>
      </c>
      <c r="R7" s="16">
        <v>1</v>
      </c>
      <c r="S7" s="24">
        <f>E7*R7</f>
        <v>2.26</v>
      </c>
      <c r="T7" s="25">
        <f>SUM(S7)</f>
        <v>2.26</v>
      </c>
      <c r="U7" s="16">
        <v>0</v>
      </c>
      <c r="V7" s="24">
        <f>E7*U7</f>
        <v>0</v>
      </c>
      <c r="W7" s="25">
        <f>SUM(V7)</f>
        <v>0</v>
      </c>
      <c r="X7" s="16">
        <v>0</v>
      </c>
      <c r="Y7" s="24">
        <f>E7*X7</f>
        <v>0</v>
      </c>
      <c r="Z7" s="25">
        <f>SUM(Y7)</f>
        <v>0</v>
      </c>
      <c r="AA7" s="16">
        <v>2</v>
      </c>
      <c r="AB7" s="24">
        <f>E7*AA7</f>
        <v>4.52</v>
      </c>
      <c r="AC7" s="25">
        <f>SUM(AB7)</f>
        <v>4.52</v>
      </c>
      <c r="AD7" s="24">
        <v>0</v>
      </c>
      <c r="AE7" s="24">
        <f>E7*AD7</f>
        <v>0</v>
      </c>
      <c r="AF7" s="25">
        <f>SUM(AE7)</f>
        <v>0</v>
      </c>
      <c r="AG7" s="24">
        <v>0</v>
      </c>
      <c r="AH7" s="24">
        <f>E7*AG7</f>
        <v>0</v>
      </c>
      <c r="AI7" s="25">
        <f>SUM(AH7)</f>
        <v>0</v>
      </c>
      <c r="AJ7" s="24">
        <v>0</v>
      </c>
      <c r="AK7" s="24">
        <f>E7*AJ7</f>
        <v>0</v>
      </c>
      <c r="AL7" s="25">
        <f>AK7</f>
        <v>0</v>
      </c>
      <c r="AM7" s="24">
        <v>0</v>
      </c>
      <c r="AN7" s="24">
        <f>E7*AM7</f>
        <v>0</v>
      </c>
      <c r="AO7" s="25">
        <f>AN7</f>
        <v>0</v>
      </c>
      <c r="AP7" s="24">
        <v>0</v>
      </c>
      <c r="AQ7" s="24">
        <f>E7*AP7</f>
        <v>0</v>
      </c>
      <c r="AR7" s="25">
        <f>AQ7</f>
        <v>0</v>
      </c>
      <c r="AS7" s="24">
        <v>0</v>
      </c>
      <c r="AT7" s="24">
        <f>E7*AS7</f>
        <v>0</v>
      </c>
      <c r="AU7" s="25">
        <f>AT7</f>
        <v>0</v>
      </c>
      <c r="AV7" s="24">
        <v>0</v>
      </c>
      <c r="AW7" s="24">
        <f>E7*AV7</f>
        <v>0</v>
      </c>
      <c r="AX7" s="25">
        <f>SUM(AW7)</f>
        <v>0</v>
      </c>
      <c r="AY7" s="24">
        <v>0</v>
      </c>
      <c r="AZ7" s="24">
        <f>E7*AY7</f>
        <v>0</v>
      </c>
      <c r="BA7" s="25">
        <f>AZ7</f>
        <v>0</v>
      </c>
      <c r="BB7" s="65"/>
    </row>
    <row r="8" spans="1:54" s="66" customFormat="1" ht="16.5">
      <c r="A8" s="13" t="s">
        <v>73</v>
      </c>
      <c r="B8" s="62" t="s">
        <v>52</v>
      </c>
      <c r="C8" s="63" t="s">
        <v>64</v>
      </c>
      <c r="D8" s="64">
        <v>2.22</v>
      </c>
      <c r="E8" s="15">
        <f t="shared" si="0"/>
        <v>2.56</v>
      </c>
      <c r="F8" s="24">
        <v>1</v>
      </c>
      <c r="G8" s="24">
        <f aca="true" t="shared" si="1" ref="G8:G29">E8*F8</f>
        <v>2.56</v>
      </c>
      <c r="H8" s="25">
        <f aca="true" t="shared" si="2" ref="H8:H29">SUM(G8)</f>
        <v>2.56</v>
      </c>
      <c r="I8" s="24">
        <v>1</v>
      </c>
      <c r="J8" s="24">
        <f aca="true" t="shared" si="3" ref="J8:J29">E8*I8</f>
        <v>2.56</v>
      </c>
      <c r="K8" s="25">
        <f aca="true" t="shared" si="4" ref="K8:K29">SUM(J8)</f>
        <v>2.56</v>
      </c>
      <c r="L8" s="17">
        <v>1</v>
      </c>
      <c r="M8" s="24">
        <f aca="true" t="shared" si="5" ref="M8:M29">E8*L8</f>
        <v>2.56</v>
      </c>
      <c r="N8" s="25">
        <f aca="true" t="shared" si="6" ref="N8:N29">SUM(M8)</f>
        <v>2.56</v>
      </c>
      <c r="O8" s="24">
        <v>1</v>
      </c>
      <c r="P8" s="24">
        <f aca="true" t="shared" si="7" ref="P8:P29">E8*O8</f>
        <v>2.56</v>
      </c>
      <c r="Q8" s="25">
        <f aca="true" t="shared" si="8" ref="Q8:Q29">P8</f>
        <v>2.56</v>
      </c>
      <c r="R8" s="16">
        <v>1</v>
      </c>
      <c r="S8" s="24">
        <f aca="true" t="shared" si="9" ref="S8:S29">E8*R8</f>
        <v>2.56</v>
      </c>
      <c r="T8" s="25">
        <f aca="true" t="shared" si="10" ref="T8:T29">SUM(S8)</f>
        <v>2.56</v>
      </c>
      <c r="U8" s="16">
        <v>1</v>
      </c>
      <c r="V8" s="24">
        <f aca="true" t="shared" si="11" ref="V8:V29">E8*U8</f>
        <v>2.56</v>
      </c>
      <c r="W8" s="25">
        <f aca="true" t="shared" si="12" ref="W8:W29">SUM(V8)</f>
        <v>2.56</v>
      </c>
      <c r="X8" s="16">
        <v>0</v>
      </c>
      <c r="Y8" s="24">
        <f aca="true" t="shared" si="13" ref="Y8:Y29">E8*X8</f>
        <v>0</v>
      </c>
      <c r="Z8" s="25">
        <f aca="true" t="shared" si="14" ref="Z8:Z29">SUM(Y8)</f>
        <v>0</v>
      </c>
      <c r="AA8" s="16">
        <v>1</v>
      </c>
      <c r="AB8" s="24">
        <f aca="true" t="shared" si="15" ref="AB8:AB29">E8*AA8</f>
        <v>2.56</v>
      </c>
      <c r="AC8" s="25">
        <f aca="true" t="shared" si="16" ref="AC8:AC29">SUM(AB8)</f>
        <v>2.56</v>
      </c>
      <c r="AD8" s="24">
        <v>0</v>
      </c>
      <c r="AE8" s="24">
        <f aca="true" t="shared" si="17" ref="AE8:AE29">E8*AD8</f>
        <v>0</v>
      </c>
      <c r="AF8" s="25">
        <f aca="true" t="shared" si="18" ref="AF8:AF29">SUM(AE8)</f>
        <v>0</v>
      </c>
      <c r="AG8" s="24">
        <v>0</v>
      </c>
      <c r="AH8" s="24">
        <f aca="true" t="shared" si="19" ref="AH8:AH29">E8*AG8</f>
        <v>0</v>
      </c>
      <c r="AI8" s="25">
        <f aca="true" t="shared" si="20" ref="AI8:AI29">SUM(AH8)</f>
        <v>0</v>
      </c>
      <c r="AJ8" s="24">
        <v>0</v>
      </c>
      <c r="AK8" s="24">
        <f aca="true" t="shared" si="21" ref="AK8:AK30">E8*AJ8</f>
        <v>0</v>
      </c>
      <c r="AL8" s="25">
        <f aca="true" t="shared" si="22" ref="AL8:AL29">AK8</f>
        <v>0</v>
      </c>
      <c r="AM8" s="24">
        <v>0</v>
      </c>
      <c r="AN8" s="24">
        <f aca="true" t="shared" si="23" ref="AN8:AN29">E8*AM8</f>
        <v>0</v>
      </c>
      <c r="AO8" s="25">
        <f aca="true" t="shared" si="24" ref="AO8:AO29">AN8</f>
        <v>0</v>
      </c>
      <c r="AP8" s="24">
        <v>1</v>
      </c>
      <c r="AQ8" s="24">
        <f aca="true" t="shared" si="25" ref="AQ8:AQ29">E8*AP8</f>
        <v>2.56</v>
      </c>
      <c r="AR8" s="25">
        <f aca="true" t="shared" si="26" ref="AR8:AR29">AQ8</f>
        <v>2.56</v>
      </c>
      <c r="AS8" s="24">
        <v>0</v>
      </c>
      <c r="AT8" s="24">
        <f aca="true" t="shared" si="27" ref="AT8:AT29">E8*AS8</f>
        <v>0</v>
      </c>
      <c r="AU8" s="25">
        <f aca="true" t="shared" si="28" ref="AU8:AU29">AT8</f>
        <v>0</v>
      </c>
      <c r="AV8" s="24">
        <v>0</v>
      </c>
      <c r="AW8" s="24">
        <f aca="true" t="shared" si="29" ref="AW8:AW30">E8*AV8</f>
        <v>0</v>
      </c>
      <c r="AX8" s="25">
        <f aca="true" t="shared" si="30" ref="AX8:AX29">SUM(AW8)</f>
        <v>0</v>
      </c>
      <c r="AY8" s="24">
        <v>0</v>
      </c>
      <c r="AZ8" s="24">
        <f aca="true" t="shared" si="31" ref="AZ8:AZ29">E8*AY8</f>
        <v>0</v>
      </c>
      <c r="BA8" s="25">
        <f aca="true" t="shared" si="32" ref="BA8:BA29">AZ8</f>
        <v>0</v>
      </c>
      <c r="BB8" s="65"/>
    </row>
    <row r="9" spans="1:54" s="66" customFormat="1" ht="16.5">
      <c r="A9" s="13" t="s">
        <v>73</v>
      </c>
      <c r="B9" s="62" t="s">
        <v>53</v>
      </c>
      <c r="C9" s="63" t="s">
        <v>65</v>
      </c>
      <c r="D9" s="64">
        <v>2</v>
      </c>
      <c r="E9" s="15">
        <f t="shared" si="0"/>
        <v>2.34</v>
      </c>
      <c r="F9" s="24">
        <v>0</v>
      </c>
      <c r="G9" s="24">
        <f t="shared" si="1"/>
        <v>0</v>
      </c>
      <c r="H9" s="25">
        <f t="shared" si="2"/>
        <v>0</v>
      </c>
      <c r="I9" s="24">
        <v>0</v>
      </c>
      <c r="J9" s="24">
        <f t="shared" si="3"/>
        <v>0</v>
      </c>
      <c r="K9" s="25">
        <f t="shared" si="4"/>
        <v>0</v>
      </c>
      <c r="L9" s="17">
        <v>0</v>
      </c>
      <c r="M9" s="24">
        <f t="shared" si="5"/>
        <v>0</v>
      </c>
      <c r="N9" s="25">
        <f t="shared" si="6"/>
        <v>0</v>
      </c>
      <c r="O9" s="24">
        <v>0</v>
      </c>
      <c r="P9" s="24">
        <f t="shared" si="7"/>
        <v>0</v>
      </c>
      <c r="Q9" s="25">
        <f t="shared" si="8"/>
        <v>0</v>
      </c>
      <c r="R9" s="16">
        <v>0</v>
      </c>
      <c r="S9" s="24">
        <f t="shared" si="9"/>
        <v>0</v>
      </c>
      <c r="T9" s="25">
        <f t="shared" si="10"/>
        <v>0</v>
      </c>
      <c r="U9" s="16">
        <v>0</v>
      </c>
      <c r="V9" s="24">
        <f t="shared" si="11"/>
        <v>0</v>
      </c>
      <c r="W9" s="25">
        <f t="shared" si="12"/>
        <v>0</v>
      </c>
      <c r="X9" s="16">
        <v>0</v>
      </c>
      <c r="Y9" s="24">
        <f t="shared" si="13"/>
        <v>0</v>
      </c>
      <c r="Z9" s="25">
        <f t="shared" si="14"/>
        <v>0</v>
      </c>
      <c r="AA9" s="16">
        <v>1</v>
      </c>
      <c r="AB9" s="24">
        <f t="shared" si="15"/>
        <v>2.34</v>
      </c>
      <c r="AC9" s="25">
        <f t="shared" si="16"/>
        <v>2.34</v>
      </c>
      <c r="AD9" s="24">
        <v>0</v>
      </c>
      <c r="AE9" s="24">
        <f t="shared" si="17"/>
        <v>0</v>
      </c>
      <c r="AF9" s="25">
        <f t="shared" si="18"/>
        <v>0</v>
      </c>
      <c r="AG9" s="24">
        <v>0</v>
      </c>
      <c r="AH9" s="24">
        <f t="shared" si="19"/>
        <v>0</v>
      </c>
      <c r="AI9" s="25">
        <f t="shared" si="20"/>
        <v>0</v>
      </c>
      <c r="AJ9" s="24">
        <v>0</v>
      </c>
      <c r="AK9" s="24">
        <f t="shared" si="21"/>
        <v>0</v>
      </c>
      <c r="AL9" s="25">
        <f t="shared" si="22"/>
        <v>0</v>
      </c>
      <c r="AM9" s="24">
        <v>0</v>
      </c>
      <c r="AN9" s="24">
        <f t="shared" si="23"/>
        <v>0</v>
      </c>
      <c r="AO9" s="25">
        <f t="shared" si="24"/>
        <v>0</v>
      </c>
      <c r="AP9" s="24">
        <v>0</v>
      </c>
      <c r="AQ9" s="24">
        <f t="shared" si="25"/>
        <v>0</v>
      </c>
      <c r="AR9" s="25">
        <f t="shared" si="26"/>
        <v>0</v>
      </c>
      <c r="AS9" s="24">
        <v>0</v>
      </c>
      <c r="AT9" s="24">
        <f t="shared" si="27"/>
        <v>0</v>
      </c>
      <c r="AU9" s="25">
        <f t="shared" si="28"/>
        <v>0</v>
      </c>
      <c r="AV9" s="24">
        <v>0</v>
      </c>
      <c r="AW9" s="24">
        <f t="shared" si="29"/>
        <v>0</v>
      </c>
      <c r="AX9" s="25">
        <f t="shared" si="30"/>
        <v>0</v>
      </c>
      <c r="AY9" s="24">
        <v>0</v>
      </c>
      <c r="AZ9" s="24">
        <f t="shared" si="31"/>
        <v>0</v>
      </c>
      <c r="BA9" s="25">
        <f t="shared" si="32"/>
        <v>0</v>
      </c>
      <c r="BB9" s="65"/>
    </row>
    <row r="10" spans="1:54" s="66" customFormat="1" ht="16.5">
      <c r="A10" s="13" t="s">
        <v>73</v>
      </c>
      <c r="B10" s="62" t="s">
        <v>54</v>
      </c>
      <c r="C10" s="63" t="s">
        <v>64</v>
      </c>
      <c r="D10" s="64">
        <v>2.4</v>
      </c>
      <c r="E10" s="15">
        <f t="shared" si="0"/>
        <v>2.7399999999999998</v>
      </c>
      <c r="F10" s="24">
        <v>0</v>
      </c>
      <c r="G10" s="24">
        <f t="shared" si="1"/>
        <v>0</v>
      </c>
      <c r="H10" s="25">
        <f t="shared" si="2"/>
        <v>0</v>
      </c>
      <c r="I10" s="24">
        <v>0</v>
      </c>
      <c r="J10" s="24">
        <f t="shared" si="3"/>
        <v>0</v>
      </c>
      <c r="K10" s="25">
        <f t="shared" si="4"/>
        <v>0</v>
      </c>
      <c r="L10" s="17">
        <v>0</v>
      </c>
      <c r="M10" s="24">
        <f t="shared" si="5"/>
        <v>0</v>
      </c>
      <c r="N10" s="25">
        <f t="shared" si="6"/>
        <v>0</v>
      </c>
      <c r="O10" s="24">
        <v>0</v>
      </c>
      <c r="P10" s="24">
        <f t="shared" si="7"/>
        <v>0</v>
      </c>
      <c r="Q10" s="25">
        <f t="shared" si="8"/>
        <v>0</v>
      </c>
      <c r="R10" s="16">
        <v>0</v>
      </c>
      <c r="S10" s="24">
        <f t="shared" si="9"/>
        <v>0</v>
      </c>
      <c r="T10" s="25">
        <f t="shared" si="10"/>
        <v>0</v>
      </c>
      <c r="U10" s="16">
        <v>0</v>
      </c>
      <c r="V10" s="24">
        <f t="shared" si="11"/>
        <v>0</v>
      </c>
      <c r="W10" s="25">
        <f t="shared" si="12"/>
        <v>0</v>
      </c>
      <c r="X10" s="16">
        <v>0</v>
      </c>
      <c r="Y10" s="24">
        <f t="shared" si="13"/>
        <v>0</v>
      </c>
      <c r="Z10" s="25">
        <f t="shared" si="14"/>
        <v>0</v>
      </c>
      <c r="AA10" s="16">
        <v>1</v>
      </c>
      <c r="AB10" s="24">
        <f t="shared" si="15"/>
        <v>2.7399999999999998</v>
      </c>
      <c r="AC10" s="25">
        <f t="shared" si="16"/>
        <v>2.7399999999999998</v>
      </c>
      <c r="AD10" s="24">
        <v>0</v>
      </c>
      <c r="AE10" s="24">
        <f t="shared" si="17"/>
        <v>0</v>
      </c>
      <c r="AF10" s="25">
        <f t="shared" si="18"/>
        <v>0</v>
      </c>
      <c r="AG10" s="24">
        <v>0</v>
      </c>
      <c r="AH10" s="24">
        <f t="shared" si="19"/>
        <v>0</v>
      </c>
      <c r="AI10" s="25">
        <f t="shared" si="20"/>
        <v>0</v>
      </c>
      <c r="AJ10" s="24">
        <v>0</v>
      </c>
      <c r="AK10" s="24">
        <f t="shared" si="21"/>
        <v>0</v>
      </c>
      <c r="AL10" s="25">
        <f t="shared" si="22"/>
        <v>0</v>
      </c>
      <c r="AM10" s="24">
        <v>0</v>
      </c>
      <c r="AN10" s="24">
        <f t="shared" si="23"/>
        <v>0</v>
      </c>
      <c r="AO10" s="25">
        <f t="shared" si="24"/>
        <v>0</v>
      </c>
      <c r="AP10" s="24">
        <v>0</v>
      </c>
      <c r="AQ10" s="24">
        <f t="shared" si="25"/>
        <v>0</v>
      </c>
      <c r="AR10" s="25">
        <f t="shared" si="26"/>
        <v>0</v>
      </c>
      <c r="AS10" s="24">
        <v>0</v>
      </c>
      <c r="AT10" s="24">
        <f t="shared" si="27"/>
        <v>0</v>
      </c>
      <c r="AU10" s="25">
        <f t="shared" si="28"/>
        <v>0</v>
      </c>
      <c r="AV10" s="24">
        <v>0</v>
      </c>
      <c r="AW10" s="24">
        <f t="shared" si="29"/>
        <v>0</v>
      </c>
      <c r="AX10" s="25">
        <f t="shared" si="30"/>
        <v>0</v>
      </c>
      <c r="AY10" s="24">
        <v>0</v>
      </c>
      <c r="AZ10" s="24">
        <f t="shared" si="31"/>
        <v>0</v>
      </c>
      <c r="BA10" s="25">
        <f t="shared" si="32"/>
        <v>0</v>
      </c>
      <c r="BB10" s="65"/>
    </row>
    <row r="11" spans="1:54" s="66" customFormat="1" ht="16.5">
      <c r="A11" s="13" t="s">
        <v>73</v>
      </c>
      <c r="B11" s="62" t="s">
        <v>55</v>
      </c>
      <c r="C11" s="63" t="s">
        <v>66</v>
      </c>
      <c r="D11" s="64">
        <v>0.98</v>
      </c>
      <c r="E11" s="15">
        <f t="shared" si="0"/>
        <v>1.32</v>
      </c>
      <c r="F11" s="24">
        <v>0</v>
      </c>
      <c r="G11" s="24">
        <f t="shared" si="1"/>
        <v>0</v>
      </c>
      <c r="H11" s="25">
        <f t="shared" si="2"/>
        <v>0</v>
      </c>
      <c r="I11" s="24">
        <v>1</v>
      </c>
      <c r="J11" s="24">
        <f t="shared" si="3"/>
        <v>1.32</v>
      </c>
      <c r="K11" s="25">
        <f t="shared" si="4"/>
        <v>1.32</v>
      </c>
      <c r="L11" s="17">
        <v>1</v>
      </c>
      <c r="M11" s="24">
        <f t="shared" si="5"/>
        <v>1.32</v>
      </c>
      <c r="N11" s="25">
        <f t="shared" si="6"/>
        <v>1.32</v>
      </c>
      <c r="O11" s="24">
        <v>0</v>
      </c>
      <c r="P11" s="24">
        <f t="shared" si="7"/>
        <v>0</v>
      </c>
      <c r="Q11" s="25">
        <f t="shared" si="8"/>
        <v>0</v>
      </c>
      <c r="R11" s="16">
        <v>0</v>
      </c>
      <c r="S11" s="24">
        <f t="shared" si="9"/>
        <v>0</v>
      </c>
      <c r="T11" s="25">
        <f t="shared" si="10"/>
        <v>0</v>
      </c>
      <c r="U11" s="16">
        <v>1</v>
      </c>
      <c r="V11" s="24">
        <f t="shared" si="11"/>
        <v>1.32</v>
      </c>
      <c r="W11" s="25">
        <f t="shared" si="12"/>
        <v>1.32</v>
      </c>
      <c r="X11" s="16">
        <v>0</v>
      </c>
      <c r="Y11" s="24">
        <f t="shared" si="13"/>
        <v>0</v>
      </c>
      <c r="Z11" s="25">
        <f t="shared" si="14"/>
        <v>0</v>
      </c>
      <c r="AA11" s="16">
        <v>2</v>
      </c>
      <c r="AB11" s="24">
        <f t="shared" si="15"/>
        <v>2.64</v>
      </c>
      <c r="AC11" s="25">
        <f t="shared" si="16"/>
        <v>2.64</v>
      </c>
      <c r="AD11" s="24">
        <v>0</v>
      </c>
      <c r="AE11" s="24">
        <f t="shared" si="17"/>
        <v>0</v>
      </c>
      <c r="AF11" s="25">
        <f t="shared" si="18"/>
        <v>0</v>
      </c>
      <c r="AG11" s="24">
        <v>0</v>
      </c>
      <c r="AH11" s="24">
        <f t="shared" si="19"/>
        <v>0</v>
      </c>
      <c r="AI11" s="25">
        <f t="shared" si="20"/>
        <v>0</v>
      </c>
      <c r="AJ11" s="24">
        <v>0</v>
      </c>
      <c r="AK11" s="24">
        <f t="shared" si="21"/>
        <v>0</v>
      </c>
      <c r="AL11" s="25">
        <f t="shared" si="22"/>
        <v>0</v>
      </c>
      <c r="AM11" s="24">
        <v>0</v>
      </c>
      <c r="AN11" s="24">
        <f t="shared" si="23"/>
        <v>0</v>
      </c>
      <c r="AO11" s="25">
        <f t="shared" si="24"/>
        <v>0</v>
      </c>
      <c r="AP11" s="24">
        <v>0</v>
      </c>
      <c r="AQ11" s="24">
        <f t="shared" si="25"/>
        <v>0</v>
      </c>
      <c r="AR11" s="25">
        <f t="shared" si="26"/>
        <v>0</v>
      </c>
      <c r="AS11" s="24">
        <v>0</v>
      </c>
      <c r="AT11" s="24">
        <f t="shared" si="27"/>
        <v>0</v>
      </c>
      <c r="AU11" s="25">
        <f t="shared" si="28"/>
        <v>0</v>
      </c>
      <c r="AV11" s="24">
        <v>0</v>
      </c>
      <c r="AW11" s="24">
        <f t="shared" si="29"/>
        <v>0</v>
      </c>
      <c r="AX11" s="25">
        <f t="shared" si="30"/>
        <v>0</v>
      </c>
      <c r="AY11" s="24">
        <v>0</v>
      </c>
      <c r="AZ11" s="24">
        <f t="shared" si="31"/>
        <v>0</v>
      </c>
      <c r="BA11" s="25">
        <f t="shared" si="32"/>
        <v>0</v>
      </c>
      <c r="BB11" s="65"/>
    </row>
    <row r="12" spans="1:54" s="66" customFormat="1" ht="16.5">
      <c r="A12" s="13" t="s">
        <v>73</v>
      </c>
      <c r="B12" s="62" t="s">
        <v>56</v>
      </c>
      <c r="C12" s="63" t="s">
        <v>64</v>
      </c>
      <c r="D12" s="64">
        <v>1.2</v>
      </c>
      <c r="E12" s="15">
        <f t="shared" si="0"/>
        <v>1.54</v>
      </c>
      <c r="F12" s="24">
        <v>0</v>
      </c>
      <c r="G12" s="24">
        <f t="shared" si="1"/>
        <v>0</v>
      </c>
      <c r="H12" s="25">
        <f t="shared" si="2"/>
        <v>0</v>
      </c>
      <c r="I12" s="24">
        <v>0</v>
      </c>
      <c r="J12" s="24">
        <f t="shared" si="3"/>
        <v>0</v>
      </c>
      <c r="K12" s="25">
        <f t="shared" si="4"/>
        <v>0</v>
      </c>
      <c r="L12" s="17">
        <v>2</v>
      </c>
      <c r="M12" s="24">
        <f t="shared" si="5"/>
        <v>3.08</v>
      </c>
      <c r="N12" s="25">
        <f t="shared" si="6"/>
        <v>3.08</v>
      </c>
      <c r="O12" s="24">
        <v>1</v>
      </c>
      <c r="P12" s="24">
        <f t="shared" si="7"/>
        <v>1.54</v>
      </c>
      <c r="Q12" s="25">
        <f t="shared" si="8"/>
        <v>1.54</v>
      </c>
      <c r="R12" s="16">
        <v>0</v>
      </c>
      <c r="S12" s="24">
        <f t="shared" si="9"/>
        <v>0</v>
      </c>
      <c r="T12" s="25">
        <f t="shared" si="10"/>
        <v>0</v>
      </c>
      <c r="U12" s="16">
        <v>1</v>
      </c>
      <c r="V12" s="24">
        <f t="shared" si="11"/>
        <v>1.54</v>
      </c>
      <c r="W12" s="25">
        <f t="shared" si="12"/>
        <v>1.54</v>
      </c>
      <c r="X12" s="16">
        <v>0</v>
      </c>
      <c r="Y12" s="24">
        <f t="shared" si="13"/>
        <v>0</v>
      </c>
      <c r="Z12" s="25">
        <f t="shared" si="14"/>
        <v>0</v>
      </c>
      <c r="AA12" s="16">
        <v>3</v>
      </c>
      <c r="AB12" s="24">
        <f t="shared" si="15"/>
        <v>4.62</v>
      </c>
      <c r="AC12" s="25">
        <f t="shared" si="16"/>
        <v>4.62</v>
      </c>
      <c r="AD12" s="24">
        <v>0</v>
      </c>
      <c r="AE12" s="24">
        <f t="shared" si="17"/>
        <v>0</v>
      </c>
      <c r="AF12" s="25">
        <f t="shared" si="18"/>
        <v>0</v>
      </c>
      <c r="AG12" s="24">
        <v>0</v>
      </c>
      <c r="AH12" s="24">
        <f t="shared" si="19"/>
        <v>0</v>
      </c>
      <c r="AI12" s="25">
        <f t="shared" si="20"/>
        <v>0</v>
      </c>
      <c r="AJ12" s="24">
        <v>0</v>
      </c>
      <c r="AK12" s="24">
        <f t="shared" si="21"/>
        <v>0</v>
      </c>
      <c r="AL12" s="25">
        <f t="shared" si="22"/>
        <v>0</v>
      </c>
      <c r="AM12" s="24">
        <v>0</v>
      </c>
      <c r="AN12" s="24">
        <f t="shared" si="23"/>
        <v>0</v>
      </c>
      <c r="AO12" s="25">
        <f t="shared" si="24"/>
        <v>0</v>
      </c>
      <c r="AP12" s="24">
        <v>0</v>
      </c>
      <c r="AQ12" s="24">
        <f t="shared" si="25"/>
        <v>0</v>
      </c>
      <c r="AR12" s="25">
        <f t="shared" si="26"/>
        <v>0</v>
      </c>
      <c r="AS12" s="24">
        <v>0</v>
      </c>
      <c r="AT12" s="24">
        <f t="shared" si="27"/>
        <v>0</v>
      </c>
      <c r="AU12" s="25">
        <f t="shared" si="28"/>
        <v>0</v>
      </c>
      <c r="AV12" s="24">
        <v>0</v>
      </c>
      <c r="AW12" s="24">
        <f t="shared" si="29"/>
        <v>0</v>
      </c>
      <c r="AX12" s="25">
        <f t="shared" si="30"/>
        <v>0</v>
      </c>
      <c r="AY12" s="24">
        <v>0</v>
      </c>
      <c r="AZ12" s="24">
        <f t="shared" si="31"/>
        <v>0</v>
      </c>
      <c r="BA12" s="25">
        <f t="shared" si="32"/>
        <v>0</v>
      </c>
      <c r="BB12" s="65"/>
    </row>
    <row r="13" spans="1:54" s="66" customFormat="1" ht="16.5">
      <c r="A13" s="13" t="s">
        <v>73</v>
      </c>
      <c r="B13" s="62" t="s">
        <v>57</v>
      </c>
      <c r="C13" s="63" t="s">
        <v>67</v>
      </c>
      <c r="D13" s="64">
        <v>2.44</v>
      </c>
      <c r="E13" s="15">
        <f t="shared" si="0"/>
        <v>2.78</v>
      </c>
      <c r="F13" s="24">
        <v>2</v>
      </c>
      <c r="G13" s="24">
        <f t="shared" si="1"/>
        <v>5.56</v>
      </c>
      <c r="H13" s="25">
        <f t="shared" si="2"/>
        <v>5.56</v>
      </c>
      <c r="I13" s="24">
        <v>0</v>
      </c>
      <c r="J13" s="24">
        <f t="shared" si="3"/>
        <v>0</v>
      </c>
      <c r="K13" s="25">
        <f t="shared" si="4"/>
        <v>0</v>
      </c>
      <c r="L13" s="70">
        <v>0</v>
      </c>
      <c r="M13" s="24">
        <f t="shared" si="5"/>
        <v>0</v>
      </c>
      <c r="N13" s="25">
        <f t="shared" si="6"/>
        <v>0</v>
      </c>
      <c r="O13" s="24">
        <v>0</v>
      </c>
      <c r="P13" s="24">
        <f t="shared" si="7"/>
        <v>0</v>
      </c>
      <c r="Q13" s="25">
        <f t="shared" si="8"/>
        <v>0</v>
      </c>
      <c r="R13" s="16">
        <v>0</v>
      </c>
      <c r="S13" s="24">
        <f t="shared" si="9"/>
        <v>0</v>
      </c>
      <c r="T13" s="25">
        <f t="shared" si="10"/>
        <v>0</v>
      </c>
      <c r="U13" s="16">
        <v>0</v>
      </c>
      <c r="V13" s="24">
        <f t="shared" si="11"/>
        <v>0</v>
      </c>
      <c r="W13" s="25">
        <f t="shared" si="12"/>
        <v>0</v>
      </c>
      <c r="X13" s="16">
        <v>0</v>
      </c>
      <c r="Y13" s="24">
        <f t="shared" si="13"/>
        <v>0</v>
      </c>
      <c r="Z13" s="25">
        <f t="shared" si="14"/>
        <v>0</v>
      </c>
      <c r="AA13" s="16">
        <v>2</v>
      </c>
      <c r="AB13" s="24">
        <f t="shared" si="15"/>
        <v>5.56</v>
      </c>
      <c r="AC13" s="25">
        <f t="shared" si="16"/>
        <v>5.56</v>
      </c>
      <c r="AD13" s="24">
        <v>0</v>
      </c>
      <c r="AE13" s="24">
        <f t="shared" si="17"/>
        <v>0</v>
      </c>
      <c r="AF13" s="25">
        <f t="shared" si="18"/>
        <v>0</v>
      </c>
      <c r="AG13" s="24">
        <v>0</v>
      </c>
      <c r="AH13" s="24">
        <f t="shared" si="19"/>
        <v>0</v>
      </c>
      <c r="AI13" s="25">
        <f t="shared" si="20"/>
        <v>0</v>
      </c>
      <c r="AJ13" s="24">
        <v>0</v>
      </c>
      <c r="AK13" s="24">
        <f t="shared" si="21"/>
        <v>0</v>
      </c>
      <c r="AL13" s="25">
        <f t="shared" si="22"/>
        <v>0</v>
      </c>
      <c r="AM13" s="24">
        <v>0</v>
      </c>
      <c r="AN13" s="24">
        <f t="shared" si="23"/>
        <v>0</v>
      </c>
      <c r="AO13" s="25">
        <f t="shared" si="24"/>
        <v>0</v>
      </c>
      <c r="AP13" s="24">
        <v>0</v>
      </c>
      <c r="AQ13" s="24">
        <f t="shared" si="25"/>
        <v>0</v>
      </c>
      <c r="AR13" s="25">
        <f t="shared" si="26"/>
        <v>0</v>
      </c>
      <c r="AS13" s="24">
        <v>2</v>
      </c>
      <c r="AT13" s="24">
        <f t="shared" si="27"/>
        <v>5.56</v>
      </c>
      <c r="AU13" s="25">
        <f t="shared" si="28"/>
        <v>5.56</v>
      </c>
      <c r="AV13" s="24">
        <v>0</v>
      </c>
      <c r="AW13" s="24">
        <f t="shared" si="29"/>
        <v>0</v>
      </c>
      <c r="AX13" s="25">
        <f t="shared" si="30"/>
        <v>0</v>
      </c>
      <c r="AY13" s="24">
        <v>0</v>
      </c>
      <c r="AZ13" s="24">
        <f t="shared" si="31"/>
        <v>0</v>
      </c>
      <c r="BA13" s="25">
        <f t="shared" si="32"/>
        <v>0</v>
      </c>
      <c r="BB13" s="65"/>
    </row>
    <row r="14" spans="1:54" s="66" customFormat="1" ht="16.5">
      <c r="A14" s="13" t="s">
        <v>73</v>
      </c>
      <c r="B14" s="62" t="s">
        <v>58</v>
      </c>
      <c r="C14" s="63" t="s">
        <v>67</v>
      </c>
      <c r="D14" s="64">
        <v>1.99</v>
      </c>
      <c r="E14" s="15">
        <f t="shared" si="0"/>
        <v>2.33</v>
      </c>
      <c r="F14" s="24">
        <v>0</v>
      </c>
      <c r="G14" s="24">
        <f t="shared" si="1"/>
        <v>0</v>
      </c>
      <c r="H14" s="25">
        <f t="shared" si="2"/>
        <v>0</v>
      </c>
      <c r="I14" s="24">
        <v>0</v>
      </c>
      <c r="J14" s="24">
        <f t="shared" si="3"/>
        <v>0</v>
      </c>
      <c r="K14" s="25">
        <f t="shared" si="4"/>
        <v>0</v>
      </c>
      <c r="L14" s="70">
        <v>0</v>
      </c>
      <c r="M14" s="24">
        <f t="shared" si="5"/>
        <v>0</v>
      </c>
      <c r="N14" s="25">
        <f t="shared" si="6"/>
        <v>0</v>
      </c>
      <c r="O14" s="24">
        <v>0</v>
      </c>
      <c r="P14" s="24">
        <f t="shared" si="7"/>
        <v>0</v>
      </c>
      <c r="Q14" s="25">
        <f t="shared" si="8"/>
        <v>0</v>
      </c>
      <c r="R14" s="16">
        <v>0</v>
      </c>
      <c r="S14" s="24">
        <f t="shared" si="9"/>
        <v>0</v>
      </c>
      <c r="T14" s="25">
        <f t="shared" si="10"/>
        <v>0</v>
      </c>
      <c r="U14" s="16">
        <v>0</v>
      </c>
      <c r="V14" s="24">
        <f t="shared" si="11"/>
        <v>0</v>
      </c>
      <c r="W14" s="25">
        <f t="shared" si="12"/>
        <v>0</v>
      </c>
      <c r="X14" s="16">
        <v>0</v>
      </c>
      <c r="Y14" s="24">
        <f t="shared" si="13"/>
        <v>0</v>
      </c>
      <c r="Z14" s="25">
        <f t="shared" si="14"/>
        <v>0</v>
      </c>
      <c r="AA14" s="16">
        <v>6</v>
      </c>
      <c r="AB14" s="24">
        <f t="shared" si="15"/>
        <v>13.98</v>
      </c>
      <c r="AC14" s="25">
        <f t="shared" si="16"/>
        <v>13.98</v>
      </c>
      <c r="AD14" s="24">
        <v>0</v>
      </c>
      <c r="AE14" s="24">
        <f t="shared" si="17"/>
        <v>0</v>
      </c>
      <c r="AF14" s="25">
        <f t="shared" si="18"/>
        <v>0</v>
      </c>
      <c r="AG14" s="24">
        <v>0</v>
      </c>
      <c r="AH14" s="24">
        <f t="shared" si="19"/>
        <v>0</v>
      </c>
      <c r="AI14" s="25">
        <f t="shared" si="20"/>
        <v>0</v>
      </c>
      <c r="AJ14" s="24">
        <v>0</v>
      </c>
      <c r="AK14" s="24">
        <f t="shared" si="21"/>
        <v>0</v>
      </c>
      <c r="AL14" s="25">
        <f t="shared" si="22"/>
        <v>0</v>
      </c>
      <c r="AM14" s="24">
        <v>0</v>
      </c>
      <c r="AN14" s="24">
        <f t="shared" si="23"/>
        <v>0</v>
      </c>
      <c r="AO14" s="25">
        <f t="shared" si="24"/>
        <v>0</v>
      </c>
      <c r="AP14" s="24">
        <v>0</v>
      </c>
      <c r="AQ14" s="24">
        <f t="shared" si="25"/>
        <v>0</v>
      </c>
      <c r="AR14" s="25">
        <f t="shared" si="26"/>
        <v>0</v>
      </c>
      <c r="AS14" s="24">
        <v>0</v>
      </c>
      <c r="AT14" s="24">
        <f t="shared" si="27"/>
        <v>0</v>
      </c>
      <c r="AU14" s="25">
        <f t="shared" si="28"/>
        <v>0</v>
      </c>
      <c r="AV14" s="24">
        <v>0</v>
      </c>
      <c r="AW14" s="24">
        <f t="shared" si="29"/>
        <v>0</v>
      </c>
      <c r="AX14" s="25">
        <f t="shared" si="30"/>
        <v>0</v>
      </c>
      <c r="AY14" s="24">
        <v>0</v>
      </c>
      <c r="AZ14" s="24">
        <f t="shared" si="31"/>
        <v>0</v>
      </c>
      <c r="BA14" s="25">
        <f t="shared" si="32"/>
        <v>0</v>
      </c>
      <c r="BB14" s="65"/>
    </row>
    <row r="15" spans="1:54" s="66" customFormat="1" ht="16.5">
      <c r="A15" s="13" t="s">
        <v>73</v>
      </c>
      <c r="B15" s="62" t="s">
        <v>29</v>
      </c>
      <c r="C15" s="63" t="s">
        <v>67</v>
      </c>
      <c r="D15" s="64">
        <v>1.99</v>
      </c>
      <c r="E15" s="15">
        <f t="shared" si="0"/>
        <v>2.33</v>
      </c>
      <c r="F15" s="24">
        <v>0</v>
      </c>
      <c r="G15" s="24">
        <f t="shared" si="1"/>
        <v>0</v>
      </c>
      <c r="H15" s="25">
        <f t="shared" si="2"/>
        <v>0</v>
      </c>
      <c r="I15" s="24">
        <v>0</v>
      </c>
      <c r="J15" s="24">
        <f t="shared" si="3"/>
        <v>0</v>
      </c>
      <c r="K15" s="25">
        <f t="shared" si="4"/>
        <v>0</v>
      </c>
      <c r="L15" s="70">
        <v>0</v>
      </c>
      <c r="M15" s="24">
        <f t="shared" si="5"/>
        <v>0</v>
      </c>
      <c r="N15" s="25">
        <f t="shared" si="6"/>
        <v>0</v>
      </c>
      <c r="O15" s="24">
        <v>0</v>
      </c>
      <c r="P15" s="24">
        <f t="shared" si="7"/>
        <v>0</v>
      </c>
      <c r="Q15" s="25">
        <f t="shared" si="8"/>
        <v>0</v>
      </c>
      <c r="R15" s="16">
        <v>0</v>
      </c>
      <c r="S15" s="24">
        <f t="shared" si="9"/>
        <v>0</v>
      </c>
      <c r="T15" s="25">
        <f t="shared" si="10"/>
        <v>0</v>
      </c>
      <c r="U15" s="16">
        <v>0</v>
      </c>
      <c r="V15" s="24">
        <f t="shared" si="11"/>
        <v>0</v>
      </c>
      <c r="W15" s="25">
        <f t="shared" si="12"/>
        <v>0</v>
      </c>
      <c r="X15" s="16">
        <v>0</v>
      </c>
      <c r="Y15" s="24">
        <f t="shared" si="13"/>
        <v>0</v>
      </c>
      <c r="Z15" s="25">
        <f t="shared" si="14"/>
        <v>0</v>
      </c>
      <c r="AA15" s="16">
        <v>6</v>
      </c>
      <c r="AB15" s="24">
        <f t="shared" si="15"/>
        <v>13.98</v>
      </c>
      <c r="AC15" s="25">
        <f t="shared" si="16"/>
        <v>13.98</v>
      </c>
      <c r="AD15" s="24">
        <v>0</v>
      </c>
      <c r="AE15" s="24">
        <f t="shared" si="17"/>
        <v>0</v>
      </c>
      <c r="AF15" s="25">
        <f t="shared" si="18"/>
        <v>0</v>
      </c>
      <c r="AG15" s="24">
        <v>0</v>
      </c>
      <c r="AH15" s="24">
        <f t="shared" si="19"/>
        <v>0</v>
      </c>
      <c r="AI15" s="25">
        <f t="shared" si="20"/>
        <v>0</v>
      </c>
      <c r="AJ15" s="24">
        <v>0</v>
      </c>
      <c r="AK15" s="24">
        <f t="shared" si="21"/>
        <v>0</v>
      </c>
      <c r="AL15" s="25">
        <f t="shared" si="22"/>
        <v>0</v>
      </c>
      <c r="AM15" s="24">
        <v>0</v>
      </c>
      <c r="AN15" s="24">
        <f t="shared" si="23"/>
        <v>0</v>
      </c>
      <c r="AO15" s="25">
        <f t="shared" si="24"/>
        <v>0</v>
      </c>
      <c r="AP15" s="24">
        <v>0</v>
      </c>
      <c r="AQ15" s="24">
        <f t="shared" si="25"/>
        <v>0</v>
      </c>
      <c r="AR15" s="25">
        <f t="shared" si="26"/>
        <v>0</v>
      </c>
      <c r="AS15" s="24">
        <v>0</v>
      </c>
      <c r="AT15" s="24">
        <f t="shared" si="27"/>
        <v>0</v>
      </c>
      <c r="AU15" s="25">
        <f t="shared" si="28"/>
        <v>0</v>
      </c>
      <c r="AV15" s="24">
        <v>0</v>
      </c>
      <c r="AW15" s="24">
        <f t="shared" si="29"/>
        <v>0</v>
      </c>
      <c r="AX15" s="25">
        <f t="shared" si="30"/>
        <v>0</v>
      </c>
      <c r="AY15" s="24">
        <v>0</v>
      </c>
      <c r="AZ15" s="24">
        <f t="shared" si="31"/>
        <v>0</v>
      </c>
      <c r="BA15" s="25">
        <f t="shared" si="32"/>
        <v>0</v>
      </c>
      <c r="BB15" s="65"/>
    </row>
    <row r="16" spans="1:54" s="66" customFormat="1" ht="16.5">
      <c r="A16" s="13" t="s">
        <v>73</v>
      </c>
      <c r="B16" s="62" t="s">
        <v>59</v>
      </c>
      <c r="C16" s="63" t="s">
        <v>67</v>
      </c>
      <c r="D16" s="64">
        <v>3.2</v>
      </c>
      <c r="E16" s="15">
        <f t="shared" si="0"/>
        <v>3.54</v>
      </c>
      <c r="F16" s="24">
        <v>0</v>
      </c>
      <c r="G16" s="24">
        <f t="shared" si="1"/>
        <v>0</v>
      </c>
      <c r="H16" s="25">
        <f t="shared" si="2"/>
        <v>0</v>
      </c>
      <c r="I16" s="24">
        <v>0</v>
      </c>
      <c r="J16" s="24">
        <f t="shared" si="3"/>
        <v>0</v>
      </c>
      <c r="K16" s="25">
        <f t="shared" si="4"/>
        <v>0</v>
      </c>
      <c r="L16" s="70">
        <v>2</v>
      </c>
      <c r="M16" s="24">
        <f t="shared" si="5"/>
        <v>7.08</v>
      </c>
      <c r="N16" s="25">
        <f t="shared" si="6"/>
        <v>7.08</v>
      </c>
      <c r="O16" s="24">
        <v>0</v>
      </c>
      <c r="P16" s="24">
        <f t="shared" si="7"/>
        <v>0</v>
      </c>
      <c r="Q16" s="25">
        <f t="shared" si="8"/>
        <v>0</v>
      </c>
      <c r="R16" s="16">
        <v>2</v>
      </c>
      <c r="S16" s="24">
        <f t="shared" si="9"/>
        <v>7.08</v>
      </c>
      <c r="T16" s="25">
        <f t="shared" si="10"/>
        <v>7.08</v>
      </c>
      <c r="U16" s="16">
        <v>0</v>
      </c>
      <c r="V16" s="24">
        <f t="shared" si="11"/>
        <v>0</v>
      </c>
      <c r="W16" s="25">
        <f t="shared" si="12"/>
        <v>0</v>
      </c>
      <c r="X16" s="16">
        <v>0</v>
      </c>
      <c r="Y16" s="24">
        <f t="shared" si="13"/>
        <v>0</v>
      </c>
      <c r="Z16" s="25">
        <f t="shared" si="14"/>
        <v>0</v>
      </c>
      <c r="AA16" s="16">
        <v>2</v>
      </c>
      <c r="AB16" s="24">
        <f t="shared" si="15"/>
        <v>7.08</v>
      </c>
      <c r="AC16" s="25">
        <f t="shared" si="16"/>
        <v>7.08</v>
      </c>
      <c r="AD16" s="24">
        <v>0</v>
      </c>
      <c r="AE16" s="24">
        <f t="shared" si="17"/>
        <v>0</v>
      </c>
      <c r="AF16" s="25">
        <f t="shared" si="18"/>
        <v>0</v>
      </c>
      <c r="AG16" s="24">
        <v>0</v>
      </c>
      <c r="AH16" s="24">
        <f t="shared" si="19"/>
        <v>0</v>
      </c>
      <c r="AI16" s="25">
        <f t="shared" si="20"/>
        <v>0</v>
      </c>
      <c r="AJ16" s="24">
        <v>0</v>
      </c>
      <c r="AK16" s="24">
        <f t="shared" si="21"/>
        <v>0</v>
      </c>
      <c r="AL16" s="25">
        <f t="shared" si="22"/>
        <v>0</v>
      </c>
      <c r="AM16" s="24">
        <v>0</v>
      </c>
      <c r="AN16" s="24">
        <f t="shared" si="23"/>
        <v>0</v>
      </c>
      <c r="AO16" s="25">
        <f t="shared" si="24"/>
        <v>0</v>
      </c>
      <c r="AP16" s="24">
        <v>0</v>
      </c>
      <c r="AQ16" s="24">
        <f t="shared" si="25"/>
        <v>0</v>
      </c>
      <c r="AR16" s="25">
        <f t="shared" si="26"/>
        <v>0</v>
      </c>
      <c r="AS16" s="24">
        <v>0</v>
      </c>
      <c r="AT16" s="24">
        <f t="shared" si="27"/>
        <v>0</v>
      </c>
      <c r="AU16" s="25">
        <f t="shared" si="28"/>
        <v>0</v>
      </c>
      <c r="AV16" s="24">
        <v>0</v>
      </c>
      <c r="AW16" s="24">
        <f t="shared" si="29"/>
        <v>0</v>
      </c>
      <c r="AX16" s="25">
        <f t="shared" si="30"/>
        <v>0</v>
      </c>
      <c r="AY16" s="24">
        <v>0</v>
      </c>
      <c r="AZ16" s="24">
        <f t="shared" si="31"/>
        <v>0</v>
      </c>
      <c r="BA16" s="25">
        <f t="shared" si="32"/>
        <v>0</v>
      </c>
      <c r="BB16" s="65"/>
    </row>
    <row r="17" spans="1:54" s="66" customFormat="1" ht="16.5">
      <c r="A17" s="13" t="s">
        <v>73</v>
      </c>
      <c r="B17" s="62" t="s">
        <v>60</v>
      </c>
      <c r="C17" s="63" t="s">
        <v>67</v>
      </c>
      <c r="D17" s="64">
        <v>1.91</v>
      </c>
      <c r="E17" s="15">
        <f t="shared" si="0"/>
        <v>2.25</v>
      </c>
      <c r="F17" s="24">
        <v>0</v>
      </c>
      <c r="G17" s="24">
        <f t="shared" si="1"/>
        <v>0</v>
      </c>
      <c r="H17" s="25">
        <f t="shared" si="2"/>
        <v>0</v>
      </c>
      <c r="I17" s="24">
        <v>0</v>
      </c>
      <c r="J17" s="24">
        <f t="shared" si="3"/>
        <v>0</v>
      </c>
      <c r="K17" s="25">
        <f t="shared" si="4"/>
        <v>0</v>
      </c>
      <c r="L17" s="70">
        <v>0</v>
      </c>
      <c r="M17" s="24">
        <f t="shared" si="5"/>
        <v>0</v>
      </c>
      <c r="N17" s="25">
        <f t="shared" si="6"/>
        <v>0</v>
      </c>
      <c r="O17" s="24">
        <v>1</v>
      </c>
      <c r="P17" s="24">
        <f t="shared" si="7"/>
        <v>2.25</v>
      </c>
      <c r="Q17" s="25">
        <f t="shared" si="8"/>
        <v>2.25</v>
      </c>
      <c r="R17" s="16">
        <v>0</v>
      </c>
      <c r="S17" s="24">
        <f t="shared" si="9"/>
        <v>0</v>
      </c>
      <c r="T17" s="25">
        <f t="shared" si="10"/>
        <v>0</v>
      </c>
      <c r="U17" s="16">
        <v>0</v>
      </c>
      <c r="V17" s="24">
        <f t="shared" si="11"/>
        <v>0</v>
      </c>
      <c r="W17" s="25">
        <f t="shared" si="12"/>
        <v>0</v>
      </c>
      <c r="X17" s="16">
        <v>0</v>
      </c>
      <c r="Y17" s="24">
        <f t="shared" si="13"/>
        <v>0</v>
      </c>
      <c r="Z17" s="25">
        <f t="shared" si="14"/>
        <v>0</v>
      </c>
      <c r="AA17" s="16">
        <v>6</v>
      </c>
      <c r="AB17" s="24">
        <f t="shared" si="15"/>
        <v>13.5</v>
      </c>
      <c r="AC17" s="25">
        <f t="shared" si="16"/>
        <v>13.5</v>
      </c>
      <c r="AD17" s="24">
        <v>0</v>
      </c>
      <c r="AE17" s="24">
        <f t="shared" si="17"/>
        <v>0</v>
      </c>
      <c r="AF17" s="25">
        <f t="shared" si="18"/>
        <v>0</v>
      </c>
      <c r="AG17" s="24">
        <v>2</v>
      </c>
      <c r="AH17" s="24">
        <f t="shared" si="19"/>
        <v>4.5</v>
      </c>
      <c r="AI17" s="25">
        <f t="shared" si="20"/>
        <v>4.5</v>
      </c>
      <c r="AJ17" s="24">
        <v>0</v>
      </c>
      <c r="AK17" s="24">
        <f t="shared" si="21"/>
        <v>0</v>
      </c>
      <c r="AL17" s="25">
        <f t="shared" si="22"/>
        <v>0</v>
      </c>
      <c r="AM17" s="24">
        <v>0</v>
      </c>
      <c r="AN17" s="24">
        <f t="shared" si="23"/>
        <v>0</v>
      </c>
      <c r="AO17" s="25">
        <f t="shared" si="24"/>
        <v>0</v>
      </c>
      <c r="AP17" s="24">
        <v>0</v>
      </c>
      <c r="AQ17" s="24">
        <f t="shared" si="25"/>
        <v>0</v>
      </c>
      <c r="AR17" s="25">
        <f t="shared" si="26"/>
        <v>0</v>
      </c>
      <c r="AS17" s="24">
        <v>3</v>
      </c>
      <c r="AT17" s="24">
        <f t="shared" si="27"/>
        <v>6.75</v>
      </c>
      <c r="AU17" s="25">
        <f t="shared" si="28"/>
        <v>6.75</v>
      </c>
      <c r="AV17" s="24">
        <v>0</v>
      </c>
      <c r="AW17" s="24">
        <f t="shared" si="29"/>
        <v>0</v>
      </c>
      <c r="AX17" s="25">
        <f t="shared" si="30"/>
        <v>0</v>
      </c>
      <c r="AY17" s="24">
        <v>0</v>
      </c>
      <c r="AZ17" s="24">
        <f t="shared" si="31"/>
        <v>0</v>
      </c>
      <c r="BA17" s="25">
        <f t="shared" si="32"/>
        <v>0</v>
      </c>
      <c r="BB17" s="65"/>
    </row>
    <row r="18" spans="1:54" s="66" customFormat="1" ht="16.5">
      <c r="A18" s="13" t="s">
        <v>73</v>
      </c>
      <c r="B18" s="62" t="s">
        <v>61</v>
      </c>
      <c r="C18" s="63" t="s">
        <v>67</v>
      </c>
      <c r="D18" s="64">
        <v>1.67</v>
      </c>
      <c r="E18" s="15">
        <f t="shared" si="0"/>
        <v>2.01</v>
      </c>
      <c r="F18" s="24">
        <v>2</v>
      </c>
      <c r="G18" s="24">
        <f t="shared" si="1"/>
        <v>4.02</v>
      </c>
      <c r="H18" s="25">
        <f t="shared" si="2"/>
        <v>4.02</v>
      </c>
      <c r="I18" s="24">
        <v>1</v>
      </c>
      <c r="J18" s="24">
        <f t="shared" si="3"/>
        <v>2.01</v>
      </c>
      <c r="K18" s="25">
        <f t="shared" si="4"/>
        <v>2.01</v>
      </c>
      <c r="L18" s="70">
        <v>2</v>
      </c>
      <c r="M18" s="24">
        <f t="shared" si="5"/>
        <v>4.02</v>
      </c>
      <c r="N18" s="25">
        <f t="shared" si="6"/>
        <v>4.02</v>
      </c>
      <c r="O18" s="24">
        <v>0</v>
      </c>
      <c r="P18" s="24">
        <f t="shared" si="7"/>
        <v>0</v>
      </c>
      <c r="Q18" s="25">
        <f t="shared" si="8"/>
        <v>0</v>
      </c>
      <c r="R18" s="16">
        <v>3</v>
      </c>
      <c r="S18" s="24">
        <f t="shared" si="9"/>
        <v>6.029999999999999</v>
      </c>
      <c r="T18" s="25">
        <f t="shared" si="10"/>
        <v>6.029999999999999</v>
      </c>
      <c r="U18" s="16">
        <v>0</v>
      </c>
      <c r="V18" s="24">
        <f t="shared" si="11"/>
        <v>0</v>
      </c>
      <c r="W18" s="25">
        <f t="shared" si="12"/>
        <v>0</v>
      </c>
      <c r="X18" s="16">
        <v>0</v>
      </c>
      <c r="Y18" s="24">
        <f t="shared" si="13"/>
        <v>0</v>
      </c>
      <c r="Z18" s="25">
        <f t="shared" si="14"/>
        <v>0</v>
      </c>
      <c r="AA18" s="16">
        <v>0</v>
      </c>
      <c r="AB18" s="24">
        <f t="shared" si="15"/>
        <v>0</v>
      </c>
      <c r="AC18" s="25">
        <f t="shared" si="16"/>
        <v>0</v>
      </c>
      <c r="AD18" s="24">
        <v>0</v>
      </c>
      <c r="AE18" s="24">
        <f t="shared" si="17"/>
        <v>0</v>
      </c>
      <c r="AF18" s="25">
        <f t="shared" si="18"/>
        <v>0</v>
      </c>
      <c r="AG18" s="24">
        <v>0</v>
      </c>
      <c r="AH18" s="24">
        <f t="shared" si="19"/>
        <v>0</v>
      </c>
      <c r="AI18" s="25">
        <f t="shared" si="20"/>
        <v>0</v>
      </c>
      <c r="AJ18" s="24">
        <v>0</v>
      </c>
      <c r="AK18" s="24">
        <f t="shared" si="21"/>
        <v>0</v>
      </c>
      <c r="AL18" s="25">
        <f t="shared" si="22"/>
        <v>0</v>
      </c>
      <c r="AM18" s="24">
        <v>0</v>
      </c>
      <c r="AN18" s="24">
        <f t="shared" si="23"/>
        <v>0</v>
      </c>
      <c r="AO18" s="25">
        <f t="shared" si="24"/>
        <v>0</v>
      </c>
      <c r="AP18" s="24">
        <v>0</v>
      </c>
      <c r="AQ18" s="24">
        <f t="shared" si="25"/>
        <v>0</v>
      </c>
      <c r="AR18" s="25">
        <f t="shared" si="26"/>
        <v>0</v>
      </c>
      <c r="AS18" s="24">
        <v>3</v>
      </c>
      <c r="AT18" s="24">
        <f t="shared" si="27"/>
        <v>6.029999999999999</v>
      </c>
      <c r="AU18" s="25">
        <f t="shared" si="28"/>
        <v>6.029999999999999</v>
      </c>
      <c r="AV18" s="24">
        <v>0</v>
      </c>
      <c r="AW18" s="24">
        <f t="shared" si="29"/>
        <v>0</v>
      </c>
      <c r="AX18" s="25">
        <f t="shared" si="30"/>
        <v>0</v>
      </c>
      <c r="AY18" s="24">
        <v>0</v>
      </c>
      <c r="AZ18" s="24">
        <f t="shared" si="31"/>
        <v>0</v>
      </c>
      <c r="BA18" s="25">
        <f t="shared" si="32"/>
        <v>0</v>
      </c>
      <c r="BB18" s="65"/>
    </row>
    <row r="19" spans="1:54" s="66" customFormat="1" ht="16.5">
      <c r="A19" s="13" t="s">
        <v>73</v>
      </c>
      <c r="B19" s="62" t="s">
        <v>62</v>
      </c>
      <c r="C19" s="63" t="s">
        <v>65</v>
      </c>
      <c r="D19" s="64">
        <v>1.05</v>
      </c>
      <c r="E19" s="15">
        <f t="shared" si="0"/>
        <v>1.3900000000000001</v>
      </c>
      <c r="F19" s="24">
        <v>1</v>
      </c>
      <c r="G19" s="24">
        <f t="shared" si="1"/>
        <v>1.3900000000000001</v>
      </c>
      <c r="H19" s="25">
        <f t="shared" si="2"/>
        <v>1.3900000000000001</v>
      </c>
      <c r="I19" s="24">
        <v>0</v>
      </c>
      <c r="J19" s="24">
        <f t="shared" si="3"/>
        <v>0</v>
      </c>
      <c r="K19" s="25">
        <f t="shared" si="4"/>
        <v>0</v>
      </c>
      <c r="L19" s="70">
        <v>1</v>
      </c>
      <c r="M19" s="24">
        <f t="shared" si="5"/>
        <v>1.3900000000000001</v>
      </c>
      <c r="N19" s="25">
        <f t="shared" si="6"/>
        <v>1.3900000000000001</v>
      </c>
      <c r="O19" s="24">
        <v>1</v>
      </c>
      <c r="P19" s="24">
        <f t="shared" si="7"/>
        <v>1.3900000000000001</v>
      </c>
      <c r="Q19" s="25">
        <f t="shared" si="8"/>
        <v>1.3900000000000001</v>
      </c>
      <c r="R19" s="16">
        <v>0</v>
      </c>
      <c r="S19" s="24">
        <f t="shared" si="9"/>
        <v>0</v>
      </c>
      <c r="T19" s="25">
        <f t="shared" si="10"/>
        <v>0</v>
      </c>
      <c r="U19" s="16">
        <v>0</v>
      </c>
      <c r="V19" s="24">
        <f t="shared" si="11"/>
        <v>0</v>
      </c>
      <c r="W19" s="25">
        <f t="shared" si="12"/>
        <v>0</v>
      </c>
      <c r="X19" s="16">
        <v>0</v>
      </c>
      <c r="Y19" s="24">
        <f t="shared" si="13"/>
        <v>0</v>
      </c>
      <c r="Z19" s="25">
        <f t="shared" si="14"/>
        <v>0</v>
      </c>
      <c r="AA19" s="16">
        <v>0</v>
      </c>
      <c r="AB19" s="24">
        <f t="shared" si="15"/>
        <v>0</v>
      </c>
      <c r="AC19" s="25">
        <f t="shared" si="16"/>
        <v>0</v>
      </c>
      <c r="AD19" s="24">
        <v>0</v>
      </c>
      <c r="AE19" s="24">
        <f t="shared" si="17"/>
        <v>0</v>
      </c>
      <c r="AF19" s="25">
        <f t="shared" si="18"/>
        <v>0</v>
      </c>
      <c r="AG19" s="24">
        <v>0</v>
      </c>
      <c r="AH19" s="24">
        <f t="shared" si="19"/>
        <v>0</v>
      </c>
      <c r="AI19" s="25">
        <f t="shared" si="20"/>
        <v>0</v>
      </c>
      <c r="AJ19" s="24">
        <v>0</v>
      </c>
      <c r="AK19" s="24">
        <f t="shared" si="21"/>
        <v>0</v>
      </c>
      <c r="AL19" s="25">
        <f t="shared" si="22"/>
        <v>0</v>
      </c>
      <c r="AM19" s="24">
        <v>0</v>
      </c>
      <c r="AN19" s="24">
        <f t="shared" si="23"/>
        <v>0</v>
      </c>
      <c r="AO19" s="25">
        <f t="shared" si="24"/>
        <v>0</v>
      </c>
      <c r="AP19" s="24">
        <v>0</v>
      </c>
      <c r="AQ19" s="24">
        <f t="shared" si="25"/>
        <v>0</v>
      </c>
      <c r="AR19" s="25">
        <f t="shared" si="26"/>
        <v>0</v>
      </c>
      <c r="AS19" s="24">
        <v>0</v>
      </c>
      <c r="AT19" s="24">
        <f t="shared" si="27"/>
        <v>0</v>
      </c>
      <c r="AU19" s="25">
        <f t="shared" si="28"/>
        <v>0</v>
      </c>
      <c r="AV19" s="24">
        <v>0</v>
      </c>
      <c r="AW19" s="24">
        <f t="shared" si="29"/>
        <v>0</v>
      </c>
      <c r="AX19" s="25">
        <f t="shared" si="30"/>
        <v>0</v>
      </c>
      <c r="AY19" s="24">
        <v>0</v>
      </c>
      <c r="AZ19" s="24">
        <f t="shared" si="31"/>
        <v>0</v>
      </c>
      <c r="BA19" s="25">
        <f t="shared" si="32"/>
        <v>0</v>
      </c>
      <c r="BB19" s="65"/>
    </row>
    <row r="20" spans="1:54" s="66" customFormat="1" ht="16.5">
      <c r="A20" s="13" t="s">
        <v>73</v>
      </c>
      <c r="B20" s="62" t="s">
        <v>68</v>
      </c>
      <c r="C20" s="63" t="s">
        <v>69</v>
      </c>
      <c r="D20" s="64">
        <v>1.62</v>
      </c>
      <c r="E20" s="15">
        <f t="shared" si="0"/>
        <v>1.9600000000000002</v>
      </c>
      <c r="F20" s="24">
        <v>1</v>
      </c>
      <c r="G20" s="24">
        <f t="shared" si="1"/>
        <v>1.9600000000000002</v>
      </c>
      <c r="H20" s="25">
        <f t="shared" si="2"/>
        <v>1.9600000000000002</v>
      </c>
      <c r="I20" s="24">
        <v>1</v>
      </c>
      <c r="J20" s="24">
        <f t="shared" si="3"/>
        <v>1.9600000000000002</v>
      </c>
      <c r="K20" s="25">
        <f t="shared" si="4"/>
        <v>1.9600000000000002</v>
      </c>
      <c r="L20" s="70">
        <v>1</v>
      </c>
      <c r="M20" s="24">
        <f t="shared" si="5"/>
        <v>1.9600000000000002</v>
      </c>
      <c r="N20" s="25">
        <f t="shared" si="6"/>
        <v>1.9600000000000002</v>
      </c>
      <c r="O20" s="24">
        <v>1</v>
      </c>
      <c r="P20" s="24">
        <f t="shared" si="7"/>
        <v>1.9600000000000002</v>
      </c>
      <c r="Q20" s="25">
        <f t="shared" si="8"/>
        <v>1.9600000000000002</v>
      </c>
      <c r="R20" s="16">
        <v>2</v>
      </c>
      <c r="S20" s="24">
        <f t="shared" si="9"/>
        <v>3.9200000000000004</v>
      </c>
      <c r="T20" s="25">
        <f t="shared" si="10"/>
        <v>3.9200000000000004</v>
      </c>
      <c r="U20" s="16">
        <v>0</v>
      </c>
      <c r="V20" s="24">
        <f t="shared" si="11"/>
        <v>0</v>
      </c>
      <c r="W20" s="25">
        <f t="shared" si="12"/>
        <v>0</v>
      </c>
      <c r="X20" s="16">
        <v>0</v>
      </c>
      <c r="Y20" s="24">
        <f t="shared" si="13"/>
        <v>0</v>
      </c>
      <c r="Z20" s="25">
        <f t="shared" si="14"/>
        <v>0</v>
      </c>
      <c r="AA20" s="16">
        <v>2</v>
      </c>
      <c r="AB20" s="24">
        <f t="shared" si="15"/>
        <v>3.9200000000000004</v>
      </c>
      <c r="AC20" s="25">
        <f t="shared" si="16"/>
        <v>3.9200000000000004</v>
      </c>
      <c r="AD20" s="24">
        <v>1</v>
      </c>
      <c r="AE20" s="24">
        <f t="shared" si="17"/>
        <v>1.9600000000000002</v>
      </c>
      <c r="AF20" s="25">
        <f t="shared" si="18"/>
        <v>1.9600000000000002</v>
      </c>
      <c r="AG20" s="24">
        <v>1</v>
      </c>
      <c r="AH20" s="24">
        <f t="shared" si="19"/>
        <v>1.9600000000000002</v>
      </c>
      <c r="AI20" s="25">
        <f t="shared" si="20"/>
        <v>1.9600000000000002</v>
      </c>
      <c r="AJ20" s="24">
        <v>0</v>
      </c>
      <c r="AK20" s="24">
        <f t="shared" si="21"/>
        <v>0</v>
      </c>
      <c r="AL20" s="25">
        <f t="shared" si="22"/>
        <v>0</v>
      </c>
      <c r="AM20" s="24">
        <v>1</v>
      </c>
      <c r="AN20" s="24">
        <f t="shared" si="23"/>
        <v>1.9600000000000002</v>
      </c>
      <c r="AO20" s="25">
        <f t="shared" si="24"/>
        <v>1.9600000000000002</v>
      </c>
      <c r="AP20" s="24">
        <v>1</v>
      </c>
      <c r="AQ20" s="24">
        <f t="shared" si="25"/>
        <v>1.9600000000000002</v>
      </c>
      <c r="AR20" s="25">
        <f t="shared" si="26"/>
        <v>1.9600000000000002</v>
      </c>
      <c r="AS20" s="24">
        <v>1</v>
      </c>
      <c r="AT20" s="24">
        <f t="shared" si="27"/>
        <v>1.9600000000000002</v>
      </c>
      <c r="AU20" s="25">
        <f t="shared" si="28"/>
        <v>1.9600000000000002</v>
      </c>
      <c r="AV20" s="24">
        <v>0</v>
      </c>
      <c r="AW20" s="24">
        <f t="shared" si="29"/>
        <v>0</v>
      </c>
      <c r="AX20" s="25">
        <f t="shared" si="30"/>
        <v>0</v>
      </c>
      <c r="AY20" s="24">
        <v>0</v>
      </c>
      <c r="AZ20" s="24">
        <f t="shared" si="31"/>
        <v>0</v>
      </c>
      <c r="BA20" s="25">
        <f t="shared" si="32"/>
        <v>0</v>
      </c>
      <c r="BB20" s="65"/>
    </row>
    <row r="21" spans="1:54" s="66" customFormat="1" ht="16.5">
      <c r="A21" s="13" t="s">
        <v>72</v>
      </c>
      <c r="B21" s="62" t="s">
        <v>45</v>
      </c>
      <c r="C21" s="63"/>
      <c r="D21" s="64"/>
      <c r="E21" s="15"/>
      <c r="F21" s="24">
        <v>0</v>
      </c>
      <c r="G21" s="24">
        <f t="shared" si="1"/>
        <v>0</v>
      </c>
      <c r="H21" s="25">
        <f t="shared" si="2"/>
        <v>0</v>
      </c>
      <c r="I21" s="24">
        <v>0</v>
      </c>
      <c r="J21" s="24">
        <f t="shared" si="3"/>
        <v>0</v>
      </c>
      <c r="K21" s="25">
        <f t="shared" si="4"/>
        <v>0</v>
      </c>
      <c r="L21" s="70">
        <v>7</v>
      </c>
      <c r="M21" s="24">
        <f t="shared" si="5"/>
        <v>0</v>
      </c>
      <c r="N21" s="25">
        <f t="shared" si="6"/>
        <v>0</v>
      </c>
      <c r="O21" s="24">
        <v>0</v>
      </c>
      <c r="P21" s="24">
        <f t="shared" si="7"/>
        <v>0</v>
      </c>
      <c r="Q21" s="25">
        <f t="shared" si="8"/>
        <v>0</v>
      </c>
      <c r="R21" s="16">
        <v>0</v>
      </c>
      <c r="S21" s="24">
        <f t="shared" si="9"/>
        <v>0</v>
      </c>
      <c r="T21" s="25">
        <f t="shared" si="10"/>
        <v>0</v>
      </c>
      <c r="U21" s="16">
        <v>0</v>
      </c>
      <c r="V21" s="24">
        <f t="shared" si="11"/>
        <v>0</v>
      </c>
      <c r="W21" s="25">
        <f t="shared" si="12"/>
        <v>0</v>
      </c>
      <c r="X21" s="16">
        <v>2.5</v>
      </c>
      <c r="Y21" s="24">
        <v>2.5</v>
      </c>
      <c r="Z21" s="25">
        <v>2.5</v>
      </c>
      <c r="AA21" s="16">
        <v>35</v>
      </c>
      <c r="AB21" s="24">
        <f t="shared" si="15"/>
        <v>0</v>
      </c>
      <c r="AC21" s="25">
        <f t="shared" si="16"/>
        <v>0</v>
      </c>
      <c r="AD21" s="24">
        <v>0</v>
      </c>
      <c r="AE21" s="24">
        <f t="shared" si="17"/>
        <v>0</v>
      </c>
      <c r="AF21" s="25">
        <f t="shared" si="18"/>
        <v>0</v>
      </c>
      <c r="AG21" s="24">
        <v>0</v>
      </c>
      <c r="AH21" s="24">
        <f t="shared" si="19"/>
        <v>0</v>
      </c>
      <c r="AI21" s="25">
        <f t="shared" si="20"/>
        <v>0</v>
      </c>
      <c r="AJ21" s="24">
        <v>0</v>
      </c>
      <c r="AK21" s="24">
        <f t="shared" si="21"/>
        <v>0</v>
      </c>
      <c r="AL21" s="25">
        <f t="shared" si="22"/>
        <v>0</v>
      </c>
      <c r="AM21" s="24">
        <v>0</v>
      </c>
      <c r="AN21" s="24">
        <f t="shared" si="23"/>
        <v>0</v>
      </c>
      <c r="AO21" s="25">
        <f t="shared" si="24"/>
        <v>0</v>
      </c>
      <c r="AP21" s="24">
        <v>0</v>
      </c>
      <c r="AQ21" s="24">
        <f t="shared" si="25"/>
        <v>0</v>
      </c>
      <c r="AR21" s="25">
        <f t="shared" si="26"/>
        <v>0</v>
      </c>
      <c r="AS21" s="24">
        <v>5.5</v>
      </c>
      <c r="AT21" s="24">
        <f t="shared" si="27"/>
        <v>0</v>
      </c>
      <c r="AU21" s="25">
        <f t="shared" si="28"/>
        <v>0</v>
      </c>
      <c r="AV21" s="24">
        <v>0</v>
      </c>
      <c r="AW21" s="24">
        <f t="shared" si="29"/>
        <v>0</v>
      </c>
      <c r="AX21" s="25">
        <f t="shared" si="30"/>
        <v>0</v>
      </c>
      <c r="AY21" s="24">
        <v>0</v>
      </c>
      <c r="AZ21" s="24">
        <f t="shared" si="31"/>
        <v>0</v>
      </c>
      <c r="BA21" s="25">
        <f t="shared" si="32"/>
        <v>0</v>
      </c>
      <c r="BB21" s="65"/>
    </row>
    <row r="22" spans="1:54" s="66" customFormat="1" ht="16.5">
      <c r="A22" s="13" t="s">
        <v>72</v>
      </c>
      <c r="B22" s="62" t="s">
        <v>74</v>
      </c>
      <c r="C22" s="63" t="s">
        <v>64</v>
      </c>
      <c r="D22" s="64">
        <v>38.6</v>
      </c>
      <c r="E22" s="64">
        <f>D22+$B$40</f>
        <v>38.95</v>
      </c>
      <c r="F22" s="24">
        <v>0</v>
      </c>
      <c r="G22" s="24">
        <f t="shared" si="1"/>
        <v>0</v>
      </c>
      <c r="H22" s="25">
        <f t="shared" si="2"/>
        <v>0</v>
      </c>
      <c r="I22" s="24">
        <v>0</v>
      </c>
      <c r="J22" s="24">
        <f t="shared" si="3"/>
        <v>0</v>
      </c>
      <c r="K22" s="25">
        <f t="shared" si="4"/>
        <v>0</v>
      </c>
      <c r="L22" s="70">
        <v>0</v>
      </c>
      <c r="M22" s="24">
        <f t="shared" si="5"/>
        <v>0</v>
      </c>
      <c r="N22" s="25">
        <f t="shared" si="6"/>
        <v>0</v>
      </c>
      <c r="O22" s="24">
        <v>0</v>
      </c>
      <c r="P22" s="24">
        <f t="shared" si="7"/>
        <v>0</v>
      </c>
      <c r="Q22" s="25">
        <f t="shared" si="8"/>
        <v>0</v>
      </c>
      <c r="R22" s="16">
        <v>0</v>
      </c>
      <c r="S22" s="24">
        <f t="shared" si="9"/>
        <v>0</v>
      </c>
      <c r="T22" s="25">
        <f t="shared" si="10"/>
        <v>0</v>
      </c>
      <c r="U22" s="16">
        <v>0</v>
      </c>
      <c r="V22" s="24">
        <f t="shared" si="11"/>
        <v>0</v>
      </c>
      <c r="W22" s="25">
        <f t="shared" si="12"/>
        <v>0</v>
      </c>
      <c r="X22" s="16">
        <v>0</v>
      </c>
      <c r="Y22" s="24">
        <f t="shared" si="13"/>
        <v>0</v>
      </c>
      <c r="Z22" s="25">
        <f t="shared" si="14"/>
        <v>0</v>
      </c>
      <c r="AA22" s="16">
        <v>1</v>
      </c>
      <c r="AB22" s="24">
        <f t="shared" si="15"/>
        <v>38.95</v>
      </c>
      <c r="AC22" s="25">
        <f t="shared" si="16"/>
        <v>38.95</v>
      </c>
      <c r="AD22" s="24">
        <v>0</v>
      </c>
      <c r="AE22" s="24">
        <f t="shared" si="17"/>
        <v>0</v>
      </c>
      <c r="AF22" s="25">
        <f t="shared" si="18"/>
        <v>0</v>
      </c>
      <c r="AG22" s="24">
        <v>0</v>
      </c>
      <c r="AH22" s="24">
        <f t="shared" si="19"/>
        <v>0</v>
      </c>
      <c r="AI22" s="25">
        <f t="shared" si="20"/>
        <v>0</v>
      </c>
      <c r="AJ22" s="24">
        <v>0</v>
      </c>
      <c r="AK22" s="24">
        <f t="shared" si="21"/>
        <v>0</v>
      </c>
      <c r="AL22" s="25">
        <f t="shared" si="22"/>
        <v>0</v>
      </c>
      <c r="AM22" s="24">
        <v>0</v>
      </c>
      <c r="AN22" s="24">
        <f t="shared" si="23"/>
        <v>0</v>
      </c>
      <c r="AO22" s="25">
        <f t="shared" si="24"/>
        <v>0</v>
      </c>
      <c r="AP22" s="24">
        <v>0</v>
      </c>
      <c r="AQ22" s="24">
        <f t="shared" si="25"/>
        <v>0</v>
      </c>
      <c r="AR22" s="25">
        <f t="shared" si="26"/>
        <v>0</v>
      </c>
      <c r="AS22" s="24">
        <v>0</v>
      </c>
      <c r="AT22" s="24">
        <f t="shared" si="27"/>
        <v>0</v>
      </c>
      <c r="AU22" s="25">
        <f t="shared" si="28"/>
        <v>0</v>
      </c>
      <c r="AV22" s="24">
        <v>0</v>
      </c>
      <c r="AW22" s="24">
        <f t="shared" si="29"/>
        <v>0</v>
      </c>
      <c r="AX22" s="25">
        <f t="shared" si="30"/>
        <v>0</v>
      </c>
      <c r="AY22" s="24">
        <v>0</v>
      </c>
      <c r="AZ22" s="24">
        <f t="shared" si="31"/>
        <v>0</v>
      </c>
      <c r="BA22" s="25">
        <f t="shared" si="32"/>
        <v>0</v>
      </c>
      <c r="BB22" s="65"/>
    </row>
    <row r="23" spans="1:54" s="66" customFormat="1" ht="16.5">
      <c r="A23" s="13" t="s">
        <v>72</v>
      </c>
      <c r="B23" s="62" t="s">
        <v>75</v>
      </c>
      <c r="C23" s="63" t="s">
        <v>64</v>
      </c>
      <c r="D23" s="64">
        <v>12.6</v>
      </c>
      <c r="E23" s="64">
        <f aca="true" t="shared" si="33" ref="E23:E28">D23+$B$40</f>
        <v>12.95</v>
      </c>
      <c r="F23" s="24">
        <v>0</v>
      </c>
      <c r="G23" s="24">
        <f t="shared" si="1"/>
        <v>0</v>
      </c>
      <c r="H23" s="25">
        <f t="shared" si="2"/>
        <v>0</v>
      </c>
      <c r="I23" s="24">
        <v>0</v>
      </c>
      <c r="J23" s="24">
        <f t="shared" si="3"/>
        <v>0</v>
      </c>
      <c r="K23" s="25">
        <f t="shared" si="4"/>
        <v>0</v>
      </c>
      <c r="L23" s="70">
        <v>0</v>
      </c>
      <c r="M23" s="24">
        <f t="shared" si="5"/>
        <v>0</v>
      </c>
      <c r="N23" s="25">
        <f t="shared" si="6"/>
        <v>0</v>
      </c>
      <c r="O23" s="24">
        <v>0</v>
      </c>
      <c r="P23" s="24">
        <f t="shared" si="7"/>
        <v>0</v>
      </c>
      <c r="Q23" s="25">
        <f t="shared" si="8"/>
        <v>0</v>
      </c>
      <c r="R23" s="16">
        <v>0</v>
      </c>
      <c r="S23" s="24">
        <f t="shared" si="9"/>
        <v>0</v>
      </c>
      <c r="T23" s="25">
        <f t="shared" si="10"/>
        <v>0</v>
      </c>
      <c r="U23" s="16">
        <v>0</v>
      </c>
      <c r="V23" s="24">
        <f t="shared" si="11"/>
        <v>0</v>
      </c>
      <c r="W23" s="25">
        <f t="shared" si="12"/>
        <v>0</v>
      </c>
      <c r="X23" s="16">
        <v>0</v>
      </c>
      <c r="Y23" s="24">
        <f t="shared" si="13"/>
        <v>0</v>
      </c>
      <c r="Z23" s="25">
        <f t="shared" si="14"/>
        <v>0</v>
      </c>
      <c r="AA23" s="16">
        <v>1</v>
      </c>
      <c r="AB23" s="24">
        <f t="shared" si="15"/>
        <v>12.95</v>
      </c>
      <c r="AC23" s="25">
        <f t="shared" si="16"/>
        <v>12.95</v>
      </c>
      <c r="AD23" s="24">
        <v>0</v>
      </c>
      <c r="AE23" s="24">
        <f t="shared" si="17"/>
        <v>0</v>
      </c>
      <c r="AF23" s="25">
        <f t="shared" si="18"/>
        <v>0</v>
      </c>
      <c r="AG23" s="24">
        <v>0</v>
      </c>
      <c r="AH23" s="24">
        <f t="shared" si="19"/>
        <v>0</v>
      </c>
      <c r="AI23" s="25">
        <f t="shared" si="20"/>
        <v>0</v>
      </c>
      <c r="AJ23" s="24">
        <v>0</v>
      </c>
      <c r="AK23" s="24">
        <f t="shared" si="21"/>
        <v>0</v>
      </c>
      <c r="AL23" s="25">
        <f t="shared" si="22"/>
        <v>0</v>
      </c>
      <c r="AM23" s="24">
        <v>0</v>
      </c>
      <c r="AN23" s="24">
        <f t="shared" si="23"/>
        <v>0</v>
      </c>
      <c r="AO23" s="25">
        <f t="shared" si="24"/>
        <v>0</v>
      </c>
      <c r="AP23" s="24">
        <v>0</v>
      </c>
      <c r="AQ23" s="24">
        <f t="shared" si="25"/>
        <v>0</v>
      </c>
      <c r="AR23" s="25">
        <f t="shared" si="26"/>
        <v>0</v>
      </c>
      <c r="AS23" s="24">
        <v>0</v>
      </c>
      <c r="AT23" s="24">
        <f t="shared" si="27"/>
        <v>0</v>
      </c>
      <c r="AU23" s="25">
        <f t="shared" si="28"/>
        <v>0</v>
      </c>
      <c r="AV23" s="24">
        <v>0</v>
      </c>
      <c r="AW23" s="24">
        <f t="shared" si="29"/>
        <v>0</v>
      </c>
      <c r="AX23" s="25">
        <f t="shared" si="30"/>
        <v>0</v>
      </c>
      <c r="AY23" s="24">
        <v>0</v>
      </c>
      <c r="AZ23" s="24">
        <f t="shared" si="31"/>
        <v>0</v>
      </c>
      <c r="BA23" s="25">
        <f t="shared" si="32"/>
        <v>0</v>
      </c>
      <c r="BB23" s="65"/>
    </row>
    <row r="24" spans="1:54" s="66" customFormat="1" ht="16.5">
      <c r="A24" s="13" t="s">
        <v>72</v>
      </c>
      <c r="B24" s="62" t="s">
        <v>76</v>
      </c>
      <c r="C24" s="63" t="s">
        <v>64</v>
      </c>
      <c r="D24" s="64">
        <v>21.6</v>
      </c>
      <c r="E24" s="64">
        <f t="shared" si="33"/>
        <v>21.950000000000003</v>
      </c>
      <c r="F24" s="24">
        <v>1</v>
      </c>
      <c r="G24" s="24">
        <f t="shared" si="1"/>
        <v>21.950000000000003</v>
      </c>
      <c r="H24" s="25">
        <f t="shared" si="2"/>
        <v>21.950000000000003</v>
      </c>
      <c r="I24" s="24">
        <v>0</v>
      </c>
      <c r="J24" s="24">
        <f t="shared" si="3"/>
        <v>0</v>
      </c>
      <c r="K24" s="25">
        <f t="shared" si="4"/>
        <v>0</v>
      </c>
      <c r="L24" s="70">
        <v>0</v>
      </c>
      <c r="M24" s="24">
        <f t="shared" si="5"/>
        <v>0</v>
      </c>
      <c r="N24" s="25">
        <f t="shared" si="6"/>
        <v>0</v>
      </c>
      <c r="O24" s="24">
        <v>0</v>
      </c>
      <c r="P24" s="24">
        <f t="shared" si="7"/>
        <v>0</v>
      </c>
      <c r="Q24" s="25">
        <f t="shared" si="8"/>
        <v>0</v>
      </c>
      <c r="R24" s="16">
        <v>0</v>
      </c>
      <c r="S24" s="24">
        <f t="shared" si="9"/>
        <v>0</v>
      </c>
      <c r="T24" s="25">
        <f t="shared" si="10"/>
        <v>0</v>
      </c>
      <c r="U24" s="16">
        <v>0</v>
      </c>
      <c r="V24" s="24">
        <f t="shared" si="11"/>
        <v>0</v>
      </c>
      <c r="W24" s="25">
        <f t="shared" si="12"/>
        <v>0</v>
      </c>
      <c r="X24" s="16">
        <v>0</v>
      </c>
      <c r="Y24" s="24">
        <f t="shared" si="13"/>
        <v>0</v>
      </c>
      <c r="Z24" s="25">
        <f t="shared" si="14"/>
        <v>0</v>
      </c>
      <c r="AA24" s="16">
        <v>2</v>
      </c>
      <c r="AB24" s="24">
        <f t="shared" si="15"/>
        <v>43.900000000000006</v>
      </c>
      <c r="AC24" s="25">
        <f t="shared" si="16"/>
        <v>43.900000000000006</v>
      </c>
      <c r="AD24" s="24">
        <v>0</v>
      </c>
      <c r="AE24" s="24">
        <f t="shared" si="17"/>
        <v>0</v>
      </c>
      <c r="AF24" s="25">
        <f t="shared" si="18"/>
        <v>0</v>
      </c>
      <c r="AG24" s="24">
        <v>0</v>
      </c>
      <c r="AH24" s="24">
        <f t="shared" si="19"/>
        <v>0</v>
      </c>
      <c r="AI24" s="25">
        <f t="shared" si="20"/>
        <v>0</v>
      </c>
      <c r="AJ24" s="24">
        <v>0</v>
      </c>
      <c r="AK24" s="24">
        <f t="shared" si="21"/>
        <v>0</v>
      </c>
      <c r="AL24" s="25">
        <f t="shared" si="22"/>
        <v>0</v>
      </c>
      <c r="AM24" s="24">
        <v>0</v>
      </c>
      <c r="AN24" s="24">
        <f t="shared" si="23"/>
        <v>0</v>
      </c>
      <c r="AO24" s="25">
        <f t="shared" si="24"/>
        <v>0</v>
      </c>
      <c r="AP24" s="24">
        <v>0</v>
      </c>
      <c r="AQ24" s="24">
        <f t="shared" si="25"/>
        <v>0</v>
      </c>
      <c r="AR24" s="25">
        <f t="shared" si="26"/>
        <v>0</v>
      </c>
      <c r="AS24" s="24">
        <v>0</v>
      </c>
      <c r="AT24" s="24">
        <f t="shared" si="27"/>
        <v>0</v>
      </c>
      <c r="AU24" s="25">
        <f t="shared" si="28"/>
        <v>0</v>
      </c>
      <c r="AV24" s="24">
        <v>0</v>
      </c>
      <c r="AW24" s="24">
        <f t="shared" si="29"/>
        <v>0</v>
      </c>
      <c r="AX24" s="25">
        <f t="shared" si="30"/>
        <v>0</v>
      </c>
      <c r="AY24" s="24">
        <v>0</v>
      </c>
      <c r="AZ24" s="24">
        <f t="shared" si="31"/>
        <v>0</v>
      </c>
      <c r="BA24" s="25">
        <f t="shared" si="32"/>
        <v>0</v>
      </c>
      <c r="BB24" s="65"/>
    </row>
    <row r="25" spans="1:54" s="66" customFormat="1" ht="16.5">
      <c r="A25" s="13" t="s">
        <v>72</v>
      </c>
      <c r="B25" s="62" t="s">
        <v>77</v>
      </c>
      <c r="C25" s="63" t="s">
        <v>64</v>
      </c>
      <c r="D25" s="64">
        <v>9</v>
      </c>
      <c r="E25" s="64">
        <f t="shared" si="33"/>
        <v>9.35</v>
      </c>
      <c r="F25" s="24">
        <v>1</v>
      </c>
      <c r="G25" s="24">
        <f t="shared" si="1"/>
        <v>9.35</v>
      </c>
      <c r="H25" s="25">
        <f t="shared" si="2"/>
        <v>9.35</v>
      </c>
      <c r="I25" s="24">
        <v>0</v>
      </c>
      <c r="J25" s="24">
        <f t="shared" si="3"/>
        <v>0</v>
      </c>
      <c r="K25" s="25">
        <f t="shared" si="4"/>
        <v>0</v>
      </c>
      <c r="L25" s="70">
        <v>0</v>
      </c>
      <c r="M25" s="24">
        <f t="shared" si="5"/>
        <v>0</v>
      </c>
      <c r="N25" s="25">
        <f t="shared" si="6"/>
        <v>0</v>
      </c>
      <c r="O25" s="24">
        <v>0</v>
      </c>
      <c r="P25" s="24">
        <f t="shared" si="7"/>
        <v>0</v>
      </c>
      <c r="Q25" s="25">
        <f t="shared" si="8"/>
        <v>0</v>
      </c>
      <c r="R25" s="16">
        <v>1</v>
      </c>
      <c r="S25" s="24">
        <f t="shared" si="9"/>
        <v>9.35</v>
      </c>
      <c r="T25" s="25">
        <f t="shared" si="10"/>
        <v>9.35</v>
      </c>
      <c r="U25" s="16">
        <v>0</v>
      </c>
      <c r="V25" s="24">
        <f t="shared" si="11"/>
        <v>0</v>
      </c>
      <c r="W25" s="25">
        <f t="shared" si="12"/>
        <v>0</v>
      </c>
      <c r="X25" s="16">
        <v>0</v>
      </c>
      <c r="Y25" s="24">
        <f t="shared" si="13"/>
        <v>0</v>
      </c>
      <c r="Z25" s="25">
        <f t="shared" si="14"/>
        <v>0</v>
      </c>
      <c r="AA25" s="16">
        <v>1</v>
      </c>
      <c r="AB25" s="24">
        <f t="shared" si="15"/>
        <v>9.35</v>
      </c>
      <c r="AC25" s="25">
        <f t="shared" si="16"/>
        <v>9.35</v>
      </c>
      <c r="AD25" s="24">
        <v>0</v>
      </c>
      <c r="AE25" s="24">
        <f t="shared" si="17"/>
        <v>0</v>
      </c>
      <c r="AF25" s="25">
        <f t="shared" si="18"/>
        <v>0</v>
      </c>
      <c r="AG25" s="24">
        <v>0</v>
      </c>
      <c r="AH25" s="24">
        <f t="shared" si="19"/>
        <v>0</v>
      </c>
      <c r="AI25" s="25">
        <f t="shared" si="20"/>
        <v>0</v>
      </c>
      <c r="AJ25" s="24">
        <v>0</v>
      </c>
      <c r="AK25" s="24">
        <f t="shared" si="21"/>
        <v>0</v>
      </c>
      <c r="AL25" s="25">
        <f t="shared" si="22"/>
        <v>0</v>
      </c>
      <c r="AM25" s="24">
        <v>0</v>
      </c>
      <c r="AN25" s="24">
        <f t="shared" si="23"/>
        <v>0</v>
      </c>
      <c r="AO25" s="25">
        <f t="shared" si="24"/>
        <v>0</v>
      </c>
      <c r="AP25" s="24">
        <v>0</v>
      </c>
      <c r="AQ25" s="24">
        <f t="shared" si="25"/>
        <v>0</v>
      </c>
      <c r="AR25" s="25">
        <f t="shared" si="26"/>
        <v>0</v>
      </c>
      <c r="AS25" s="24">
        <v>0</v>
      </c>
      <c r="AT25" s="24">
        <f t="shared" si="27"/>
        <v>0</v>
      </c>
      <c r="AU25" s="25">
        <f t="shared" si="28"/>
        <v>0</v>
      </c>
      <c r="AV25" s="24">
        <v>0</v>
      </c>
      <c r="AW25" s="24">
        <f t="shared" si="29"/>
        <v>0</v>
      </c>
      <c r="AX25" s="25">
        <f t="shared" si="30"/>
        <v>0</v>
      </c>
      <c r="AY25" s="24">
        <v>0</v>
      </c>
      <c r="AZ25" s="24">
        <f t="shared" si="31"/>
        <v>0</v>
      </c>
      <c r="BA25" s="25">
        <f t="shared" si="32"/>
        <v>0</v>
      </c>
      <c r="BB25" s="65"/>
    </row>
    <row r="26" spans="1:54" s="66" customFormat="1" ht="16.5">
      <c r="A26" s="13" t="s">
        <v>72</v>
      </c>
      <c r="B26" s="62" t="s">
        <v>78</v>
      </c>
      <c r="C26" s="63" t="s">
        <v>64</v>
      </c>
      <c r="D26" s="64">
        <v>8.2</v>
      </c>
      <c r="E26" s="64">
        <f t="shared" si="33"/>
        <v>8.549999999999999</v>
      </c>
      <c r="F26" s="24">
        <v>1</v>
      </c>
      <c r="G26" s="24">
        <f t="shared" si="1"/>
        <v>8.549999999999999</v>
      </c>
      <c r="H26" s="25">
        <f t="shared" si="2"/>
        <v>8.549999999999999</v>
      </c>
      <c r="I26" s="24">
        <v>0</v>
      </c>
      <c r="J26" s="24">
        <f t="shared" si="3"/>
        <v>0</v>
      </c>
      <c r="K26" s="25">
        <f t="shared" si="4"/>
        <v>0</v>
      </c>
      <c r="L26" s="70">
        <v>0</v>
      </c>
      <c r="M26" s="24">
        <f t="shared" si="5"/>
        <v>0</v>
      </c>
      <c r="N26" s="25">
        <f t="shared" si="6"/>
        <v>0</v>
      </c>
      <c r="O26" s="24">
        <v>0</v>
      </c>
      <c r="P26" s="24">
        <f t="shared" si="7"/>
        <v>0</v>
      </c>
      <c r="Q26" s="25">
        <f t="shared" si="8"/>
        <v>0</v>
      </c>
      <c r="R26" s="16">
        <v>1</v>
      </c>
      <c r="S26" s="24">
        <f t="shared" si="9"/>
        <v>8.549999999999999</v>
      </c>
      <c r="T26" s="25">
        <f t="shared" si="10"/>
        <v>8.549999999999999</v>
      </c>
      <c r="U26" s="16">
        <v>0</v>
      </c>
      <c r="V26" s="24">
        <f t="shared" si="11"/>
        <v>0</v>
      </c>
      <c r="W26" s="25">
        <f t="shared" si="12"/>
        <v>0</v>
      </c>
      <c r="X26" s="16">
        <v>0</v>
      </c>
      <c r="Y26" s="24">
        <f t="shared" si="13"/>
        <v>0</v>
      </c>
      <c r="Z26" s="25">
        <f t="shared" si="14"/>
        <v>0</v>
      </c>
      <c r="AA26" s="16">
        <v>1</v>
      </c>
      <c r="AB26" s="24">
        <f t="shared" si="15"/>
        <v>8.549999999999999</v>
      </c>
      <c r="AC26" s="25">
        <f t="shared" si="16"/>
        <v>8.549999999999999</v>
      </c>
      <c r="AD26" s="24">
        <v>0</v>
      </c>
      <c r="AE26" s="24">
        <f t="shared" si="17"/>
        <v>0</v>
      </c>
      <c r="AF26" s="25">
        <f t="shared" si="18"/>
        <v>0</v>
      </c>
      <c r="AG26" s="24">
        <v>0</v>
      </c>
      <c r="AH26" s="24">
        <f t="shared" si="19"/>
        <v>0</v>
      </c>
      <c r="AI26" s="25">
        <f t="shared" si="20"/>
        <v>0</v>
      </c>
      <c r="AJ26" s="24">
        <v>0</v>
      </c>
      <c r="AK26" s="24">
        <f t="shared" si="21"/>
        <v>0</v>
      </c>
      <c r="AL26" s="25">
        <f t="shared" si="22"/>
        <v>0</v>
      </c>
      <c r="AM26" s="24">
        <v>0</v>
      </c>
      <c r="AN26" s="24">
        <f t="shared" si="23"/>
        <v>0</v>
      </c>
      <c r="AO26" s="25">
        <f t="shared" si="24"/>
        <v>0</v>
      </c>
      <c r="AP26" s="24">
        <v>0</v>
      </c>
      <c r="AQ26" s="24">
        <f t="shared" si="25"/>
        <v>0</v>
      </c>
      <c r="AR26" s="25">
        <f t="shared" si="26"/>
        <v>0</v>
      </c>
      <c r="AS26" s="24">
        <v>0</v>
      </c>
      <c r="AT26" s="24">
        <f t="shared" si="27"/>
        <v>0</v>
      </c>
      <c r="AU26" s="25">
        <f t="shared" si="28"/>
        <v>0</v>
      </c>
      <c r="AV26" s="24">
        <v>0</v>
      </c>
      <c r="AW26" s="24">
        <f t="shared" si="29"/>
        <v>0</v>
      </c>
      <c r="AX26" s="25">
        <f t="shared" si="30"/>
        <v>0</v>
      </c>
      <c r="AY26" s="24">
        <v>0</v>
      </c>
      <c r="AZ26" s="24">
        <f t="shared" si="31"/>
        <v>0</v>
      </c>
      <c r="BA26" s="25">
        <f t="shared" si="32"/>
        <v>0</v>
      </c>
      <c r="BB26" s="65"/>
    </row>
    <row r="27" spans="1:54" s="66" customFormat="1" ht="16.5">
      <c r="A27" s="13" t="s">
        <v>72</v>
      </c>
      <c r="B27" s="62" t="s">
        <v>79</v>
      </c>
      <c r="C27" s="63" t="s">
        <v>64</v>
      </c>
      <c r="D27" s="64">
        <v>16.4</v>
      </c>
      <c r="E27" s="64">
        <f t="shared" si="33"/>
        <v>16.75</v>
      </c>
      <c r="F27" s="24">
        <v>1</v>
      </c>
      <c r="G27" s="24">
        <f t="shared" si="1"/>
        <v>16.75</v>
      </c>
      <c r="H27" s="25">
        <f t="shared" si="2"/>
        <v>16.75</v>
      </c>
      <c r="I27" s="24">
        <v>0</v>
      </c>
      <c r="J27" s="24">
        <f t="shared" si="3"/>
        <v>0</v>
      </c>
      <c r="K27" s="25">
        <f t="shared" si="4"/>
        <v>0</v>
      </c>
      <c r="L27" s="70">
        <v>2</v>
      </c>
      <c r="M27" s="24">
        <f t="shared" si="5"/>
        <v>33.5</v>
      </c>
      <c r="N27" s="25">
        <f t="shared" si="6"/>
        <v>33.5</v>
      </c>
      <c r="O27" s="24">
        <v>0</v>
      </c>
      <c r="P27" s="24">
        <f t="shared" si="7"/>
        <v>0</v>
      </c>
      <c r="Q27" s="25">
        <f t="shared" si="8"/>
        <v>0</v>
      </c>
      <c r="R27" s="16">
        <v>2</v>
      </c>
      <c r="S27" s="24">
        <f t="shared" si="9"/>
        <v>33.5</v>
      </c>
      <c r="T27" s="25">
        <f t="shared" si="10"/>
        <v>33.5</v>
      </c>
      <c r="U27" s="16">
        <v>0</v>
      </c>
      <c r="V27" s="24">
        <f t="shared" si="11"/>
        <v>0</v>
      </c>
      <c r="W27" s="25">
        <f t="shared" si="12"/>
        <v>0</v>
      </c>
      <c r="X27" s="16">
        <v>0</v>
      </c>
      <c r="Y27" s="24">
        <f t="shared" si="13"/>
        <v>0</v>
      </c>
      <c r="Z27" s="25">
        <f t="shared" si="14"/>
        <v>0</v>
      </c>
      <c r="AA27" s="16">
        <v>2</v>
      </c>
      <c r="AB27" s="24">
        <f t="shared" si="15"/>
        <v>33.5</v>
      </c>
      <c r="AC27" s="25">
        <f t="shared" si="16"/>
        <v>33.5</v>
      </c>
      <c r="AD27" s="24">
        <v>0</v>
      </c>
      <c r="AE27" s="24">
        <f t="shared" si="17"/>
        <v>0</v>
      </c>
      <c r="AF27" s="25">
        <f t="shared" si="18"/>
        <v>0</v>
      </c>
      <c r="AG27" s="24">
        <v>0</v>
      </c>
      <c r="AH27" s="24">
        <f t="shared" si="19"/>
        <v>0</v>
      </c>
      <c r="AI27" s="25">
        <f t="shared" si="20"/>
        <v>0</v>
      </c>
      <c r="AJ27" s="24">
        <v>0</v>
      </c>
      <c r="AK27" s="24">
        <f t="shared" si="21"/>
        <v>0</v>
      </c>
      <c r="AL27" s="25">
        <f t="shared" si="22"/>
        <v>0</v>
      </c>
      <c r="AM27" s="24">
        <v>0</v>
      </c>
      <c r="AN27" s="24">
        <f t="shared" si="23"/>
        <v>0</v>
      </c>
      <c r="AO27" s="25">
        <f t="shared" si="24"/>
        <v>0</v>
      </c>
      <c r="AP27" s="24">
        <v>0</v>
      </c>
      <c r="AQ27" s="24">
        <f t="shared" si="25"/>
        <v>0</v>
      </c>
      <c r="AR27" s="25">
        <f t="shared" si="26"/>
        <v>0</v>
      </c>
      <c r="AS27" s="24">
        <v>0</v>
      </c>
      <c r="AT27" s="24">
        <f t="shared" si="27"/>
        <v>0</v>
      </c>
      <c r="AU27" s="25">
        <f t="shared" si="28"/>
        <v>0</v>
      </c>
      <c r="AV27" s="24">
        <v>0</v>
      </c>
      <c r="AW27" s="24">
        <f t="shared" si="29"/>
        <v>0</v>
      </c>
      <c r="AX27" s="25">
        <f t="shared" si="30"/>
        <v>0</v>
      </c>
      <c r="AY27" s="24">
        <v>0</v>
      </c>
      <c r="AZ27" s="24">
        <f t="shared" si="31"/>
        <v>0</v>
      </c>
      <c r="BA27" s="25">
        <f t="shared" si="32"/>
        <v>0</v>
      </c>
      <c r="BB27" s="65"/>
    </row>
    <row r="28" spans="1:54" s="66" customFormat="1" ht="16.5">
      <c r="A28" s="13" t="s">
        <v>72</v>
      </c>
      <c r="B28" s="62" t="s">
        <v>80</v>
      </c>
      <c r="C28" s="63" t="s">
        <v>64</v>
      </c>
      <c r="D28" s="64">
        <v>14.1</v>
      </c>
      <c r="E28" s="64">
        <f t="shared" si="33"/>
        <v>14.45</v>
      </c>
      <c r="F28" s="24">
        <v>1</v>
      </c>
      <c r="G28" s="24">
        <f t="shared" si="1"/>
        <v>14.45</v>
      </c>
      <c r="H28" s="25">
        <f t="shared" si="2"/>
        <v>14.45</v>
      </c>
      <c r="I28" s="24">
        <v>0</v>
      </c>
      <c r="J28" s="24">
        <f t="shared" si="3"/>
        <v>0</v>
      </c>
      <c r="K28" s="25">
        <f t="shared" si="4"/>
        <v>0</v>
      </c>
      <c r="L28" s="70">
        <v>0</v>
      </c>
      <c r="M28" s="24">
        <f t="shared" si="5"/>
        <v>0</v>
      </c>
      <c r="N28" s="25">
        <f t="shared" si="6"/>
        <v>0</v>
      </c>
      <c r="O28" s="24">
        <v>0</v>
      </c>
      <c r="P28" s="24">
        <f t="shared" si="7"/>
        <v>0</v>
      </c>
      <c r="Q28" s="25">
        <f t="shared" si="8"/>
        <v>0</v>
      </c>
      <c r="R28" s="16">
        <v>0</v>
      </c>
      <c r="S28" s="24">
        <f t="shared" si="9"/>
        <v>0</v>
      </c>
      <c r="T28" s="25">
        <f t="shared" si="10"/>
        <v>0</v>
      </c>
      <c r="U28" s="16">
        <v>0</v>
      </c>
      <c r="V28" s="24">
        <f t="shared" si="11"/>
        <v>0</v>
      </c>
      <c r="W28" s="25">
        <f t="shared" si="12"/>
        <v>0</v>
      </c>
      <c r="X28" s="16">
        <v>0</v>
      </c>
      <c r="Y28" s="24">
        <f t="shared" si="13"/>
        <v>0</v>
      </c>
      <c r="Z28" s="25">
        <f t="shared" si="14"/>
        <v>0</v>
      </c>
      <c r="AA28" s="16">
        <v>0</v>
      </c>
      <c r="AB28" s="24">
        <f t="shared" si="15"/>
        <v>0</v>
      </c>
      <c r="AC28" s="25">
        <f t="shared" si="16"/>
        <v>0</v>
      </c>
      <c r="AD28" s="24">
        <v>0</v>
      </c>
      <c r="AE28" s="24">
        <f t="shared" si="17"/>
        <v>0</v>
      </c>
      <c r="AF28" s="25">
        <f t="shared" si="18"/>
        <v>0</v>
      </c>
      <c r="AG28" s="24">
        <v>0</v>
      </c>
      <c r="AH28" s="24">
        <f t="shared" si="19"/>
        <v>0</v>
      </c>
      <c r="AI28" s="25">
        <f t="shared" si="20"/>
        <v>0</v>
      </c>
      <c r="AJ28" s="24">
        <v>0</v>
      </c>
      <c r="AK28" s="24">
        <f t="shared" si="21"/>
        <v>0</v>
      </c>
      <c r="AL28" s="25">
        <f t="shared" si="22"/>
        <v>0</v>
      </c>
      <c r="AM28" s="24">
        <v>0</v>
      </c>
      <c r="AN28" s="24">
        <f t="shared" si="23"/>
        <v>0</v>
      </c>
      <c r="AO28" s="25">
        <f t="shared" si="24"/>
        <v>0</v>
      </c>
      <c r="AP28" s="24">
        <v>0</v>
      </c>
      <c r="AQ28" s="24">
        <f t="shared" si="25"/>
        <v>0</v>
      </c>
      <c r="AR28" s="25">
        <f t="shared" si="26"/>
        <v>0</v>
      </c>
      <c r="AS28" s="24">
        <v>0</v>
      </c>
      <c r="AT28" s="24">
        <f t="shared" si="27"/>
        <v>0</v>
      </c>
      <c r="AU28" s="25">
        <f t="shared" si="28"/>
        <v>0</v>
      </c>
      <c r="AV28" s="24">
        <v>0</v>
      </c>
      <c r="AW28" s="24">
        <f t="shared" si="29"/>
        <v>0</v>
      </c>
      <c r="AX28" s="25">
        <f t="shared" si="30"/>
        <v>0</v>
      </c>
      <c r="AY28" s="24">
        <v>0</v>
      </c>
      <c r="AZ28" s="24">
        <f t="shared" si="31"/>
        <v>0</v>
      </c>
      <c r="BA28" s="25">
        <f t="shared" si="32"/>
        <v>0</v>
      </c>
      <c r="BB28" s="65"/>
    </row>
    <row r="29" spans="1:54" s="66" customFormat="1" ht="16.5">
      <c r="A29" s="13"/>
      <c r="B29" s="62"/>
      <c r="C29" s="63"/>
      <c r="D29" s="64"/>
      <c r="E29" s="15"/>
      <c r="F29" s="24">
        <v>0</v>
      </c>
      <c r="G29" s="24">
        <f t="shared" si="1"/>
        <v>0</v>
      </c>
      <c r="H29" s="25">
        <f t="shared" si="2"/>
        <v>0</v>
      </c>
      <c r="I29" s="24">
        <v>0</v>
      </c>
      <c r="J29" s="24">
        <f t="shared" si="3"/>
        <v>0</v>
      </c>
      <c r="K29" s="25">
        <f t="shared" si="4"/>
        <v>0</v>
      </c>
      <c r="L29" s="70">
        <v>0</v>
      </c>
      <c r="M29" s="24">
        <f t="shared" si="5"/>
        <v>0</v>
      </c>
      <c r="N29" s="25">
        <f t="shared" si="6"/>
        <v>0</v>
      </c>
      <c r="O29" s="24">
        <v>0</v>
      </c>
      <c r="P29" s="24">
        <f t="shared" si="7"/>
        <v>0</v>
      </c>
      <c r="Q29" s="25">
        <f t="shared" si="8"/>
        <v>0</v>
      </c>
      <c r="R29" s="16">
        <v>0</v>
      </c>
      <c r="S29" s="24">
        <f t="shared" si="9"/>
        <v>0</v>
      </c>
      <c r="T29" s="25">
        <f t="shared" si="10"/>
        <v>0</v>
      </c>
      <c r="U29" s="16">
        <v>0</v>
      </c>
      <c r="V29" s="24">
        <f t="shared" si="11"/>
        <v>0</v>
      </c>
      <c r="W29" s="25">
        <f t="shared" si="12"/>
        <v>0</v>
      </c>
      <c r="X29" s="16">
        <v>0</v>
      </c>
      <c r="Y29" s="24">
        <f t="shared" si="13"/>
        <v>0</v>
      </c>
      <c r="Z29" s="25">
        <f t="shared" si="14"/>
        <v>0</v>
      </c>
      <c r="AA29" s="16">
        <v>0</v>
      </c>
      <c r="AB29" s="24">
        <f t="shared" si="15"/>
        <v>0</v>
      </c>
      <c r="AC29" s="25">
        <f t="shared" si="16"/>
        <v>0</v>
      </c>
      <c r="AD29" s="24">
        <v>0</v>
      </c>
      <c r="AE29" s="24">
        <f t="shared" si="17"/>
        <v>0</v>
      </c>
      <c r="AF29" s="25">
        <f t="shared" si="18"/>
        <v>0</v>
      </c>
      <c r="AG29" s="24">
        <v>0</v>
      </c>
      <c r="AH29" s="24">
        <f t="shared" si="19"/>
        <v>0</v>
      </c>
      <c r="AI29" s="25">
        <f t="shared" si="20"/>
        <v>0</v>
      </c>
      <c r="AJ29" s="24">
        <v>0</v>
      </c>
      <c r="AK29" s="24">
        <f t="shared" si="21"/>
        <v>0</v>
      </c>
      <c r="AL29" s="25">
        <f t="shared" si="22"/>
        <v>0</v>
      </c>
      <c r="AM29" s="24">
        <v>0</v>
      </c>
      <c r="AN29" s="24">
        <f t="shared" si="23"/>
        <v>0</v>
      </c>
      <c r="AO29" s="25">
        <f t="shared" si="24"/>
        <v>0</v>
      </c>
      <c r="AP29" s="24">
        <v>0</v>
      </c>
      <c r="AQ29" s="24">
        <f t="shared" si="25"/>
        <v>0</v>
      </c>
      <c r="AR29" s="25">
        <f t="shared" si="26"/>
        <v>0</v>
      </c>
      <c r="AS29" s="24">
        <v>0</v>
      </c>
      <c r="AT29" s="24">
        <f t="shared" si="27"/>
        <v>0</v>
      </c>
      <c r="AU29" s="25">
        <f t="shared" si="28"/>
        <v>0</v>
      </c>
      <c r="AV29" s="24">
        <v>0</v>
      </c>
      <c r="AW29" s="24">
        <f t="shared" si="29"/>
        <v>0</v>
      </c>
      <c r="AX29" s="25">
        <f t="shared" si="30"/>
        <v>0</v>
      </c>
      <c r="AY29" s="24">
        <v>0</v>
      </c>
      <c r="AZ29" s="24">
        <f t="shared" si="31"/>
        <v>0</v>
      </c>
      <c r="BA29" s="25">
        <f t="shared" si="32"/>
        <v>0</v>
      </c>
      <c r="BB29" s="65"/>
    </row>
    <row r="30" spans="1:53" ht="13.5">
      <c r="A30" s="13"/>
      <c r="B30" s="26" t="s">
        <v>9</v>
      </c>
      <c r="C30" s="14"/>
      <c r="D30" s="15">
        <v>10</v>
      </c>
      <c r="E30" s="15">
        <v>10</v>
      </c>
      <c r="F30" s="24">
        <v>0.5</v>
      </c>
      <c r="G30" s="24">
        <f>E30*F30</f>
        <v>5</v>
      </c>
      <c r="H30" s="25">
        <f>SUM(G30)</f>
        <v>5</v>
      </c>
      <c r="I30" s="24">
        <v>0</v>
      </c>
      <c r="J30" s="24">
        <f>E30*I30</f>
        <v>0</v>
      </c>
      <c r="K30" s="25">
        <f>SUM(J30)</f>
        <v>0</v>
      </c>
      <c r="L30" s="24">
        <f>10/8</f>
        <v>1.25</v>
      </c>
      <c r="M30" s="24">
        <f>E30*L30</f>
        <v>12.5</v>
      </c>
      <c r="N30" s="25">
        <f>SUM(M30)</f>
        <v>12.5</v>
      </c>
      <c r="O30" s="24">
        <f>3/8</f>
        <v>0.375</v>
      </c>
      <c r="P30" s="24">
        <f>E30*O30</f>
        <v>3.75</v>
      </c>
      <c r="Q30" s="25">
        <f>P30</f>
        <v>3.75</v>
      </c>
      <c r="R30" s="71">
        <f>7/8</f>
        <v>0.875</v>
      </c>
      <c r="S30" s="24">
        <f>E30*R30</f>
        <v>8.75</v>
      </c>
      <c r="T30" s="25">
        <f>SUM(S30)</f>
        <v>8.75</v>
      </c>
      <c r="U30" s="24">
        <f>7/8</f>
        <v>0.875</v>
      </c>
      <c r="V30" s="24">
        <f>E30*U30</f>
        <v>8.75</v>
      </c>
      <c r="W30" s="25">
        <f>SUM(V30)</f>
        <v>8.75</v>
      </c>
      <c r="X30" s="24">
        <v>0</v>
      </c>
      <c r="Y30" s="24">
        <f>E30*X30</f>
        <v>0</v>
      </c>
      <c r="Z30" s="25">
        <f>SUM(Y30)</f>
        <v>0</v>
      </c>
      <c r="AA30" s="72">
        <f>7/8</f>
        <v>0.875</v>
      </c>
      <c r="AB30" s="24">
        <f>E30*AA30</f>
        <v>8.75</v>
      </c>
      <c r="AC30" s="25">
        <f>SUM(AB30)</f>
        <v>8.75</v>
      </c>
      <c r="AD30" s="24">
        <f>7/8</f>
        <v>0.875</v>
      </c>
      <c r="AE30" s="24">
        <f>E30*AD30</f>
        <v>8.75</v>
      </c>
      <c r="AF30" s="25">
        <f>SUM(AE30)</f>
        <v>8.75</v>
      </c>
      <c r="AG30" s="73">
        <v>0</v>
      </c>
      <c r="AH30" s="24">
        <f>E30*AG30</f>
        <v>0</v>
      </c>
      <c r="AI30" s="25">
        <f>SUM(AH30)</f>
        <v>0</v>
      </c>
      <c r="AJ30" s="73">
        <f>3/8</f>
        <v>0.375</v>
      </c>
      <c r="AK30" s="24">
        <f t="shared" si="21"/>
        <v>3.75</v>
      </c>
      <c r="AL30" s="25">
        <f>AK30</f>
        <v>3.75</v>
      </c>
      <c r="AM30" s="73">
        <f>7/8</f>
        <v>0.875</v>
      </c>
      <c r="AN30" s="24">
        <f>E30*AM30</f>
        <v>8.75</v>
      </c>
      <c r="AO30" s="25">
        <f>AN30</f>
        <v>8.75</v>
      </c>
      <c r="AP30" s="24">
        <v>0</v>
      </c>
      <c r="AQ30" s="24">
        <f>E30*AP30</f>
        <v>0</v>
      </c>
      <c r="AR30" s="25">
        <f>AQ30</f>
        <v>0</v>
      </c>
      <c r="AS30" s="24">
        <f>7/8</f>
        <v>0.875</v>
      </c>
      <c r="AT30" s="24">
        <f>E30*AS30</f>
        <v>8.75</v>
      </c>
      <c r="AU30" s="25">
        <f>AT30</f>
        <v>8.75</v>
      </c>
      <c r="AV30" s="73">
        <v>0.5</v>
      </c>
      <c r="AW30" s="24">
        <f t="shared" si="29"/>
        <v>5</v>
      </c>
      <c r="AX30" s="25">
        <f>SUM(AW30)</f>
        <v>5</v>
      </c>
      <c r="AY30" s="24">
        <v>0</v>
      </c>
      <c r="AZ30" s="24">
        <f>E30*AY30</f>
        <v>0</v>
      </c>
      <c r="BA30" s="25">
        <f>AZ30</f>
        <v>0</v>
      </c>
    </row>
    <row r="31" spans="1:53" ht="14.25" thickBot="1">
      <c r="A31" s="6"/>
      <c r="B31" s="27"/>
      <c r="C31" s="28"/>
      <c r="D31" s="2"/>
      <c r="E31" s="2"/>
      <c r="F31" s="29"/>
      <c r="G31" s="30"/>
      <c r="H31" s="31"/>
      <c r="I31" s="29"/>
      <c r="J31" s="30"/>
      <c r="K31" s="31"/>
      <c r="L31" s="29"/>
      <c r="M31" s="30"/>
      <c r="N31" s="32"/>
      <c r="O31" s="29"/>
      <c r="P31" s="30"/>
      <c r="Q31" s="33"/>
      <c r="R31" s="29"/>
      <c r="S31" s="30"/>
      <c r="T31" s="34"/>
      <c r="U31" s="29"/>
      <c r="V31" s="30"/>
      <c r="W31" s="31"/>
      <c r="X31" s="29"/>
      <c r="Y31" s="30"/>
      <c r="Z31" s="31"/>
      <c r="AA31" s="29"/>
      <c r="AB31" s="30"/>
      <c r="AC31" s="31"/>
      <c r="AD31" s="29"/>
      <c r="AE31" s="30"/>
      <c r="AF31" s="31"/>
      <c r="AG31" s="29"/>
      <c r="AH31" s="30"/>
      <c r="AI31" s="35"/>
      <c r="AJ31" s="29"/>
      <c r="AK31" s="30"/>
      <c r="AL31" s="35"/>
      <c r="AM31" s="29"/>
      <c r="AN31" s="30"/>
      <c r="AO31" s="35"/>
      <c r="AP31" s="29"/>
      <c r="AQ31" s="30"/>
      <c r="AR31" s="35"/>
      <c r="AS31" s="29"/>
      <c r="AT31" s="30"/>
      <c r="AU31" s="35"/>
      <c r="AV31" s="29"/>
      <c r="AW31" s="30"/>
      <c r="AX31" s="31"/>
      <c r="AY31" s="29"/>
      <c r="AZ31" s="30"/>
      <c r="BA31" s="35"/>
    </row>
    <row r="32" spans="1:53" s="45" customFormat="1" ht="13.5">
      <c r="A32" s="36"/>
      <c r="B32" s="37" t="s">
        <v>10</v>
      </c>
      <c r="C32" s="37"/>
      <c r="D32" s="38">
        <v>45</v>
      </c>
      <c r="E32" s="38">
        <v>45</v>
      </c>
      <c r="F32" s="29"/>
      <c r="G32" s="39">
        <v>0.5</v>
      </c>
      <c r="H32" s="31">
        <f>E32*G32</f>
        <v>22.5</v>
      </c>
      <c r="I32" s="29"/>
      <c r="J32" s="39">
        <v>0.5</v>
      </c>
      <c r="K32" s="31">
        <f>E32*J32</f>
        <v>22.5</v>
      </c>
      <c r="L32" s="29"/>
      <c r="M32" s="39">
        <v>1</v>
      </c>
      <c r="N32" s="40">
        <f>E32*M32</f>
        <v>45</v>
      </c>
      <c r="O32" s="29"/>
      <c r="P32" s="39">
        <v>1</v>
      </c>
      <c r="Q32" s="41">
        <f>E32*P32</f>
        <v>45</v>
      </c>
      <c r="R32" s="29"/>
      <c r="S32" s="39">
        <v>1</v>
      </c>
      <c r="T32" s="41">
        <f>E32*S32</f>
        <v>45</v>
      </c>
      <c r="U32" s="29"/>
      <c r="V32" s="39">
        <v>1</v>
      </c>
      <c r="W32" s="31">
        <f>E32*V32</f>
        <v>45</v>
      </c>
      <c r="X32" s="29"/>
      <c r="Y32" s="39">
        <v>0</v>
      </c>
      <c r="Z32" s="42">
        <f>E32*Y32</f>
        <v>0</v>
      </c>
      <c r="AA32" s="29"/>
      <c r="AB32" s="39">
        <v>1</v>
      </c>
      <c r="AC32" s="31">
        <f>E32*AB32</f>
        <v>45</v>
      </c>
      <c r="AD32" s="29"/>
      <c r="AE32" s="39">
        <v>1</v>
      </c>
      <c r="AF32" s="31">
        <f>E32*AE32</f>
        <v>45</v>
      </c>
      <c r="AG32" s="29"/>
      <c r="AH32" s="39">
        <v>0.5</v>
      </c>
      <c r="AI32" s="35">
        <f>E32*AH32</f>
        <v>22.5</v>
      </c>
      <c r="AJ32" s="29"/>
      <c r="AK32" s="39">
        <v>0.5</v>
      </c>
      <c r="AL32" s="35">
        <f>E32*AK32</f>
        <v>22.5</v>
      </c>
      <c r="AM32" s="29"/>
      <c r="AN32" s="39">
        <v>0.5</v>
      </c>
      <c r="AO32" s="35">
        <v>22.5</v>
      </c>
      <c r="AP32" s="43">
        <v>1</v>
      </c>
      <c r="AQ32" s="44">
        <v>45</v>
      </c>
      <c r="AR32" s="35">
        <v>45</v>
      </c>
      <c r="AS32" s="43">
        <v>1</v>
      </c>
      <c r="AT32" s="44">
        <v>45</v>
      </c>
      <c r="AU32" s="35">
        <v>45</v>
      </c>
      <c r="AV32" s="29"/>
      <c r="AW32" s="39">
        <v>1</v>
      </c>
      <c r="AX32" s="31">
        <f>E32*AW32</f>
        <v>45</v>
      </c>
      <c r="AY32" s="29">
        <v>0</v>
      </c>
      <c r="AZ32" s="44"/>
      <c r="BA32" s="35"/>
    </row>
    <row r="33" spans="1:53" s="45" customFormat="1" ht="14.25" thickBot="1">
      <c r="A33" s="36"/>
      <c r="B33" s="37" t="s">
        <v>11</v>
      </c>
      <c r="C33" s="37"/>
      <c r="D33" s="38">
        <v>3</v>
      </c>
      <c r="E33" s="38">
        <v>3</v>
      </c>
      <c r="F33" s="29"/>
      <c r="G33" s="44"/>
      <c r="H33" s="31">
        <f>E33</f>
        <v>3</v>
      </c>
      <c r="I33" s="29"/>
      <c r="J33" s="44"/>
      <c r="K33" s="31">
        <f>H33</f>
        <v>3</v>
      </c>
      <c r="L33" s="29"/>
      <c r="M33" s="44"/>
      <c r="N33" s="31">
        <f>K33</f>
        <v>3</v>
      </c>
      <c r="O33" s="29"/>
      <c r="P33" s="44"/>
      <c r="Q33" s="46">
        <f>K33</f>
        <v>3</v>
      </c>
      <c r="R33" s="29"/>
      <c r="S33" s="44"/>
      <c r="T33" s="46">
        <f>E33</f>
        <v>3</v>
      </c>
      <c r="U33" s="29"/>
      <c r="V33" s="44"/>
      <c r="W33" s="31">
        <f>N33</f>
        <v>3</v>
      </c>
      <c r="X33" s="29"/>
      <c r="Y33" s="44"/>
      <c r="Z33" s="47"/>
      <c r="AA33" s="29"/>
      <c r="AB33" s="44"/>
      <c r="AC33" s="31">
        <v>3</v>
      </c>
      <c r="AD33" s="29"/>
      <c r="AE33" s="44"/>
      <c r="AF33" s="31">
        <v>3</v>
      </c>
      <c r="AG33" s="29"/>
      <c r="AH33" s="44"/>
      <c r="AI33" s="31">
        <v>3</v>
      </c>
      <c r="AJ33" s="29"/>
      <c r="AK33" s="44"/>
      <c r="AL33" s="35"/>
      <c r="AM33" s="29"/>
      <c r="AN33" s="44"/>
      <c r="AO33" s="35">
        <f>H33</f>
        <v>3</v>
      </c>
      <c r="AP33" s="29"/>
      <c r="AQ33" s="44"/>
      <c r="AR33" s="35">
        <f>N33</f>
        <v>3</v>
      </c>
      <c r="AS33" s="29"/>
      <c r="AT33" s="44"/>
      <c r="AU33" s="35">
        <f>W33</f>
        <v>3</v>
      </c>
      <c r="AV33" s="29"/>
      <c r="AW33" s="44"/>
      <c r="AX33" s="31">
        <f>E33</f>
        <v>3</v>
      </c>
      <c r="AY33" s="29"/>
      <c r="AZ33" s="44"/>
      <c r="BA33" s="35"/>
    </row>
    <row r="34" spans="1:53" ht="14.25" thickBot="1">
      <c r="A34" s="7"/>
      <c r="B34" s="19"/>
      <c r="C34" s="3"/>
      <c r="D34" s="48" t="s">
        <v>12</v>
      </c>
      <c r="E34" s="48" t="s">
        <v>12</v>
      </c>
      <c r="F34" s="49">
        <f>SUM(F6:F6)</f>
        <v>0</v>
      </c>
      <c r="G34" s="50">
        <f>SUM(G6:G29)</f>
        <v>88.8</v>
      </c>
      <c r="H34" s="51">
        <f>SUM(H6:H33)</f>
        <v>119.3</v>
      </c>
      <c r="I34" s="49">
        <f>SUM(I6:I6)</f>
        <v>0</v>
      </c>
      <c r="J34" s="52">
        <f>SUM(J6:J29)</f>
        <v>7.85</v>
      </c>
      <c r="K34" s="51">
        <f>SUM(K6:K33)</f>
        <v>33.35</v>
      </c>
      <c r="L34" s="49">
        <f>SUM(L6:L6)</f>
        <v>0</v>
      </c>
      <c r="M34" s="50">
        <f>SUM(M6:M29)</f>
        <v>57.17</v>
      </c>
      <c r="N34" s="51">
        <f>SUM(N6:N33)</f>
        <v>117.67</v>
      </c>
      <c r="O34" s="49">
        <f>SUM(O6:O29)</f>
        <v>5</v>
      </c>
      <c r="P34" s="50">
        <f>SUM(P6:P29)</f>
        <v>9.700000000000001</v>
      </c>
      <c r="Q34" s="53">
        <f>SUM(Q6:Q33)</f>
        <v>61.45</v>
      </c>
      <c r="R34" s="49">
        <f>SUM(R6:R6)</f>
        <v>1</v>
      </c>
      <c r="S34" s="50">
        <f>SUM(S6:S29)</f>
        <v>75.5</v>
      </c>
      <c r="T34" s="53">
        <f>SUM(T6:T33)</f>
        <v>132.25</v>
      </c>
      <c r="U34" s="49">
        <f>SUM(U6:U6)</f>
        <v>2</v>
      </c>
      <c r="V34" s="50">
        <f>SUM(V6:V29)</f>
        <v>9.920000000000002</v>
      </c>
      <c r="W34" s="51">
        <f>SUM(W6:W33)</f>
        <v>66.67</v>
      </c>
      <c r="X34" s="49">
        <f>SUM(X6:X6)</f>
        <v>0</v>
      </c>
      <c r="Y34" s="50">
        <f>SUM(Y6:Y29)</f>
        <v>2.5</v>
      </c>
      <c r="Z34" s="51">
        <f>SUM(Z6:Z33)</f>
        <v>2.5</v>
      </c>
      <c r="AA34" s="49">
        <f>SUM(AA6:AA6)</f>
        <v>2</v>
      </c>
      <c r="AB34" s="50">
        <f>SUM(AB6:AB29)</f>
        <v>229.14000000000001</v>
      </c>
      <c r="AC34" s="51">
        <f>SUM(AC6:AC33)</f>
        <v>285.89</v>
      </c>
      <c r="AD34" s="49">
        <f>SUM(AD6:AD6)</f>
        <v>0</v>
      </c>
      <c r="AE34" s="50">
        <f>SUM(AE6:AE29)</f>
        <v>1.9600000000000002</v>
      </c>
      <c r="AF34" s="51">
        <f>SUM(AF6:AF33)</f>
        <v>58.71</v>
      </c>
      <c r="AG34" s="49">
        <f>SUM(AG6:AG6)</f>
        <v>0</v>
      </c>
      <c r="AH34" s="50">
        <f>SUM(AH6:AH29)</f>
        <v>6.46</v>
      </c>
      <c r="AI34" s="51">
        <f>SUM(AI6:AI33)</f>
        <v>31.96</v>
      </c>
      <c r="AJ34" s="49">
        <f>SUM(AJ6:AJ30)</f>
        <v>0.375</v>
      </c>
      <c r="AK34" s="50">
        <f>SUM(AK6:AK29)</f>
        <v>0</v>
      </c>
      <c r="AL34" s="51">
        <f>SUM(AL6:AL33)</f>
        <v>26.25</v>
      </c>
      <c r="AM34" s="49">
        <f>SUM(AM6:AM30)</f>
        <v>1.875</v>
      </c>
      <c r="AN34" s="50">
        <f>SUM(AN6:AN29)</f>
        <v>1.9600000000000002</v>
      </c>
      <c r="AO34" s="51">
        <f>SUM(AO6:AO33)</f>
        <v>36.21</v>
      </c>
      <c r="AP34" s="49">
        <f>SUM(AP6:AP29)</f>
        <v>2</v>
      </c>
      <c r="AQ34" s="50">
        <f>SUM(AQ6:AQ29)</f>
        <v>4.5200000000000005</v>
      </c>
      <c r="AR34" s="51">
        <f>SUM(AR6:AR33)</f>
        <v>52.52</v>
      </c>
      <c r="AS34" s="49">
        <f>SUM(AS6:AS29)</f>
        <v>14.5</v>
      </c>
      <c r="AT34" s="50">
        <f>SUM(AT6:AT29)</f>
        <v>20.299999999999997</v>
      </c>
      <c r="AU34" s="51">
        <f>SUM(AU6:AU33)</f>
        <v>77.05</v>
      </c>
      <c r="AV34" s="49">
        <f>SUM(AV6:AV6)</f>
        <v>0</v>
      </c>
      <c r="AW34" s="50">
        <f>SUM(AW6:AW29)</f>
        <v>0</v>
      </c>
      <c r="AX34" s="51">
        <f>SUM(AX6:AX33)</f>
        <v>53</v>
      </c>
      <c r="AY34" s="49">
        <f>SUM(AY6:AY29)</f>
        <v>0</v>
      </c>
      <c r="AZ34" s="50">
        <f>SUM(AZ6:AZ29)</f>
        <v>0</v>
      </c>
      <c r="BA34" s="51"/>
    </row>
    <row r="35" spans="1:53" ht="14.25" thickBot="1">
      <c r="A35" s="7"/>
      <c r="B35" s="19"/>
      <c r="C35" s="54" t="s">
        <v>13</v>
      </c>
      <c r="D35" s="55"/>
      <c r="E35" s="55"/>
      <c r="F35" s="19"/>
      <c r="G35" s="19"/>
      <c r="H35" s="56">
        <v>100</v>
      </c>
      <c r="I35" s="5"/>
      <c r="J35" s="5"/>
      <c r="K35" s="57">
        <v>18.34</v>
      </c>
      <c r="L35" s="5"/>
      <c r="M35" s="5"/>
      <c r="N35" s="57">
        <f>43.18+N38</f>
        <v>249.88</v>
      </c>
      <c r="O35" s="5"/>
      <c r="P35" s="5"/>
      <c r="Q35" s="46">
        <v>33.09</v>
      </c>
      <c r="R35" s="5"/>
      <c r="S35" s="5"/>
      <c r="T35" s="46">
        <v>-47.42</v>
      </c>
      <c r="U35" s="5"/>
      <c r="V35" s="5"/>
      <c r="W35" s="57">
        <v>49.29</v>
      </c>
      <c r="X35" s="5"/>
      <c r="Y35" s="5"/>
      <c r="Z35" s="56">
        <v>9.12</v>
      </c>
      <c r="AA35" s="5"/>
      <c r="AB35" s="5"/>
      <c r="AC35" s="57">
        <v>499.6</v>
      </c>
      <c r="AD35" s="5"/>
      <c r="AE35" s="5"/>
      <c r="AF35" s="57">
        <v>12.89</v>
      </c>
      <c r="AG35" s="5"/>
      <c r="AH35" s="5"/>
      <c r="AI35" s="57">
        <v>0.44</v>
      </c>
      <c r="AJ35" s="5"/>
      <c r="AK35" s="5"/>
      <c r="AL35" s="56">
        <v>4.4</v>
      </c>
      <c r="AM35" s="5"/>
      <c r="AN35" s="5"/>
      <c r="AO35" s="57">
        <v>24.26</v>
      </c>
      <c r="AP35" s="5"/>
      <c r="AQ35" s="5"/>
      <c r="AR35" s="57">
        <v>29.67</v>
      </c>
      <c r="AS35" s="5"/>
      <c r="AT35" s="5"/>
      <c r="AU35" s="57">
        <v>53.16</v>
      </c>
      <c r="AV35" s="5"/>
      <c r="AW35" s="5"/>
      <c r="AX35" s="57">
        <v>53</v>
      </c>
      <c r="AY35" s="5"/>
      <c r="AZ35" s="5"/>
      <c r="BA35" s="57">
        <v>0</v>
      </c>
    </row>
    <row r="36" spans="1:53" ht="14.25" thickBot="1">
      <c r="A36" s="7"/>
      <c r="B36" s="19"/>
      <c r="D36" s="58" t="s">
        <v>46</v>
      </c>
      <c r="E36" s="58" t="s">
        <v>46</v>
      </c>
      <c r="F36" s="19"/>
      <c r="G36" s="19"/>
      <c r="H36" s="59">
        <f>H35-H34</f>
        <v>-19.299999999999997</v>
      </c>
      <c r="I36" s="5"/>
      <c r="J36" s="5"/>
      <c r="K36" s="59">
        <f>K35-K34</f>
        <v>-15.010000000000002</v>
      </c>
      <c r="L36" s="5"/>
      <c r="M36" s="5"/>
      <c r="N36" s="59">
        <f>N35-N34</f>
        <v>132.20999999999998</v>
      </c>
      <c r="O36" s="5"/>
      <c r="P36" s="5"/>
      <c r="Q36" s="60">
        <f>Q35-Q34</f>
        <v>-28.36</v>
      </c>
      <c r="R36" s="5"/>
      <c r="S36" s="5"/>
      <c r="T36" s="60">
        <f>T35-T34</f>
        <v>-179.67000000000002</v>
      </c>
      <c r="U36" s="5"/>
      <c r="V36" s="5"/>
      <c r="W36" s="59">
        <f>W35-W34</f>
        <v>-17.380000000000003</v>
      </c>
      <c r="X36" s="5"/>
      <c r="Y36" s="5"/>
      <c r="Z36" s="59">
        <f>Z35-Z34</f>
        <v>6.619999999999999</v>
      </c>
      <c r="AA36" s="5"/>
      <c r="AB36" s="5"/>
      <c r="AC36" s="59">
        <f>AC35-AC34</f>
        <v>213.71000000000004</v>
      </c>
      <c r="AD36" s="5"/>
      <c r="AE36" s="5"/>
      <c r="AF36" s="59">
        <f>AF35-AF34</f>
        <v>-45.82</v>
      </c>
      <c r="AG36" s="5"/>
      <c r="AH36" s="5"/>
      <c r="AI36" s="59">
        <f>AI35-AI34</f>
        <v>-31.52</v>
      </c>
      <c r="AJ36" s="5"/>
      <c r="AK36" s="5"/>
      <c r="AL36" s="59">
        <f>AL35-AL34</f>
        <v>-21.85</v>
      </c>
      <c r="AM36" s="5"/>
      <c r="AN36" s="5"/>
      <c r="AO36" s="59">
        <f>AO35-AO34</f>
        <v>-11.95</v>
      </c>
      <c r="AP36" s="5"/>
      <c r="AQ36" s="5"/>
      <c r="AR36" s="59">
        <f>AR35-AR34</f>
        <v>-22.85</v>
      </c>
      <c r="AS36" s="5"/>
      <c r="AT36" s="5"/>
      <c r="AU36" s="59">
        <f>AU35-AU34</f>
        <v>-23.89</v>
      </c>
      <c r="AV36" s="5"/>
      <c r="AW36" s="5"/>
      <c r="AX36" s="59">
        <f>AX35-AX34</f>
        <v>0</v>
      </c>
      <c r="AY36" s="5"/>
      <c r="AZ36" s="5"/>
      <c r="BA36" s="59">
        <f>BA35-BA34</f>
        <v>0</v>
      </c>
    </row>
    <row r="37" spans="1:50" ht="13.5">
      <c r="A37" s="7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V37" s="5"/>
      <c r="AW37" s="5"/>
      <c r="AX37" s="5"/>
    </row>
    <row r="38" spans="2:50" ht="13.5">
      <c r="B38" s="5"/>
      <c r="C38" s="5"/>
      <c r="D38" s="5"/>
      <c r="E38" s="5"/>
      <c r="F38" s="5"/>
      <c r="G38" s="5"/>
      <c r="H38" s="5" t="s">
        <v>82</v>
      </c>
      <c r="I38" s="5"/>
      <c r="J38" s="5"/>
      <c r="K38" s="5"/>
      <c r="L38" s="5"/>
      <c r="M38" s="5" t="s">
        <v>81</v>
      </c>
      <c r="N38" s="5">
        <v>206.7</v>
      </c>
      <c r="R38" s="5"/>
      <c r="S38" s="5"/>
      <c r="T38" s="5"/>
      <c r="U38" s="5"/>
      <c r="V38" s="5"/>
      <c r="W38" s="5"/>
      <c r="X38" s="5"/>
      <c r="Y38" s="5"/>
      <c r="Z38" s="5"/>
      <c r="AA38" s="5"/>
      <c r="AB38" s="5" t="s">
        <v>83</v>
      </c>
      <c r="AC38" s="5"/>
      <c r="AD38" s="5"/>
      <c r="AE38" s="5"/>
      <c r="AF38" s="5"/>
      <c r="AG38" s="5"/>
      <c r="AH38" s="5"/>
      <c r="AI38" s="5"/>
      <c r="AJ38" s="5"/>
      <c r="AK38" s="5" t="s">
        <v>47</v>
      </c>
      <c r="AL38" s="5"/>
      <c r="AM38" s="5"/>
      <c r="AN38" s="5"/>
      <c r="AO38" s="5"/>
      <c r="AV38" s="5"/>
      <c r="AW38" s="5"/>
      <c r="AX38" s="5"/>
    </row>
    <row r="39" spans="1:38" ht="12.75">
      <c r="A39" s="8" t="s">
        <v>71</v>
      </c>
      <c r="B39" s="4">
        <v>0.34</v>
      </c>
      <c r="Y39" s="12" t="s">
        <v>85</v>
      </c>
      <c r="AK39" s="12" t="s">
        <v>8</v>
      </c>
      <c r="AL39" s="12">
        <v>4.4</v>
      </c>
    </row>
    <row r="40" spans="1:2" ht="12.75">
      <c r="A40" s="8" t="s">
        <v>84</v>
      </c>
      <c r="B40" s="12">
        <v>0.35</v>
      </c>
    </row>
  </sheetData>
  <mergeCells count="18">
    <mergeCell ref="F4:G4"/>
    <mergeCell ref="L4:M4"/>
    <mergeCell ref="A1:B1"/>
    <mergeCell ref="A2:B2"/>
    <mergeCell ref="I4:J4"/>
    <mergeCell ref="R4:S4"/>
    <mergeCell ref="U4:V4"/>
    <mergeCell ref="AV4:AW4"/>
    <mergeCell ref="AM4:AN4"/>
    <mergeCell ref="O4:P4"/>
    <mergeCell ref="X4:Y4"/>
    <mergeCell ref="AD4:AE4"/>
    <mergeCell ref="AA4:AB4"/>
    <mergeCell ref="AY4:AZ4"/>
    <mergeCell ref="AJ4:AK4"/>
    <mergeCell ref="AG4:AH4"/>
    <mergeCell ref="AP4:AQ4"/>
    <mergeCell ref="AS4:AT4"/>
  </mergeCells>
  <conditionalFormatting sqref="BI31:BJ35 BC31:BD35 BF31:BG35 BU31:BV35 BO31:BP35 CA31:CB35 BX31:BY35 BL31:BM35 BT30:CB30 T31:T37 U31 AF31 AI31 S31:S35 AQ31:AR35 AU31 Y31:Z35 AS31 G31:H35 V31:W35 Q31:Q37 AC31:AD31 AL31 AO31:AP31 AX31:BA31 M31:N35 J31:K35 P31:P35 F31 S30:Z30 F30:Q30 A6:A34 M6:CB29 F6:K29 AB30:BP30">
    <cfRule type="cellIs" priority="1" dxfId="0" operator="equal" stopIfTrue="1">
      <formula>0</formula>
    </cfRule>
  </conditionalFormatting>
  <printOptions/>
  <pageMargins left="0.75" right="0.75" top="1" bottom="1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3:E28"/>
  <sheetViews>
    <sheetView workbookViewId="0" topLeftCell="A1">
      <selection activeCell="C13" sqref="C13:E28"/>
    </sheetView>
  </sheetViews>
  <sheetFormatPr defaultColWidth="11.421875" defaultRowHeight="12.75"/>
  <sheetData>
    <row r="13" spans="3:5" ht="13.5">
      <c r="C13" s="1" t="s">
        <v>27</v>
      </c>
      <c r="D13" s="1"/>
      <c r="E13" s="2">
        <v>1.99</v>
      </c>
    </row>
    <row r="14" spans="3:5" ht="13.5">
      <c r="C14" s="1" t="s">
        <v>26</v>
      </c>
      <c r="D14" s="1"/>
      <c r="E14" s="2">
        <v>2.76</v>
      </c>
    </row>
    <row r="15" spans="3:5" ht="13.5">
      <c r="C15" s="1" t="s">
        <v>29</v>
      </c>
      <c r="D15" s="1"/>
      <c r="E15" s="2">
        <v>1.99</v>
      </c>
    </row>
    <row r="16" spans="3:5" ht="13.5">
      <c r="C16" s="1" t="s">
        <v>28</v>
      </c>
      <c r="D16" s="1"/>
      <c r="E16" s="2">
        <v>1.76</v>
      </c>
    </row>
    <row r="17" spans="3:5" ht="13.5">
      <c r="C17" s="1" t="s">
        <v>30</v>
      </c>
      <c r="D17" s="1"/>
      <c r="E17" s="2"/>
    </row>
    <row r="18" spans="3:5" ht="13.5">
      <c r="C18" s="1" t="s">
        <v>31</v>
      </c>
      <c r="D18" s="1"/>
      <c r="E18" s="2"/>
    </row>
    <row r="19" spans="3:5" ht="13.5">
      <c r="C19" s="1" t="s">
        <v>32</v>
      </c>
      <c r="D19" s="1"/>
      <c r="E19" s="2"/>
    </row>
    <row r="20" spans="3:5" ht="13.5">
      <c r="C20" s="1" t="s">
        <v>33</v>
      </c>
      <c r="D20" s="1"/>
      <c r="E20" s="2"/>
    </row>
    <row r="21" spans="3:5" ht="13.5">
      <c r="C21" s="1" t="s">
        <v>18</v>
      </c>
      <c r="D21" s="1"/>
      <c r="E21" s="2">
        <v>8.78</v>
      </c>
    </row>
    <row r="22" spans="3:5" ht="13.5">
      <c r="C22" s="1" t="s">
        <v>19</v>
      </c>
      <c r="D22" s="1"/>
      <c r="E22" s="2"/>
    </row>
    <row r="23" spans="3:5" ht="13.5">
      <c r="C23" s="1" t="s">
        <v>20</v>
      </c>
      <c r="D23" s="1"/>
      <c r="E23" s="2">
        <v>1.35</v>
      </c>
    </row>
    <row r="24" spans="3:5" ht="13.5">
      <c r="C24" s="1" t="s">
        <v>21</v>
      </c>
      <c r="D24" s="1"/>
      <c r="E24" s="2"/>
    </row>
    <row r="25" spans="3:5" ht="13.5">
      <c r="C25" s="1" t="s">
        <v>22</v>
      </c>
      <c r="D25" s="1"/>
      <c r="E25" s="2"/>
    </row>
    <row r="26" spans="3:5" ht="13.5">
      <c r="C26" s="1" t="s">
        <v>24</v>
      </c>
      <c r="D26" s="1"/>
      <c r="E26" s="2"/>
    </row>
    <row r="27" spans="3:5" ht="13.5">
      <c r="C27" s="1" t="s">
        <v>25</v>
      </c>
      <c r="D27" s="1"/>
      <c r="E27" s="2">
        <v>1.2</v>
      </c>
    </row>
    <row r="28" spans="3:5" ht="13.5">
      <c r="C28" s="1" t="s">
        <v>23</v>
      </c>
      <c r="D28" s="1"/>
      <c r="E28" s="2"/>
    </row>
  </sheetData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Sus labores mutuas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María y Ra</dc:creator>
  <cp:keywords/>
  <dc:description/>
  <cp:lastModifiedBy>Blanca Sánchez Hernández</cp:lastModifiedBy>
  <cp:lastPrinted>2009-10-06T15:24:07Z</cp:lastPrinted>
  <dcterms:created xsi:type="dcterms:W3CDTF">2006-08-30T18:56:04Z</dcterms:created>
  <dcterms:modified xsi:type="dcterms:W3CDTF">2009-11-03T07:59:47Z</dcterms:modified>
  <cp:category/>
  <cp:version/>
  <cp:contentType/>
  <cp:contentStatus/>
</cp:coreProperties>
</file>