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600" windowHeight="8190" tabRatio="506" activeTab="1"/>
  </bookViews>
  <sheets>
    <sheet name="Resumen gastos_ingresos" sheetId="1" r:id="rId1"/>
    <sheet name="Gastos_ingresos mes" sheetId="2" r:id="rId2"/>
    <sheet name="Presupuesto AC" sheetId="3" r:id="rId3"/>
    <sheet name="Propuesta Lib 2010" sheetId="4" r:id="rId4"/>
  </sheets>
  <definedNames>
    <definedName name="_xlnm._FilterDatabase" localSheetId="3" hidden="1">'Propuesta Lib 2010'!$D$2:$F$7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<sst xmlns="http://schemas.openxmlformats.org/spreadsheetml/2006/main" count="196" uniqueCount="113">
  <si>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</si>
  <si>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</si>
  <si>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</si>
  <si>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</si>
  <si>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</si>
  <si>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</si>
  <si>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</si>
  <si>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</si>
  <si>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</si>
  <si>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</si>
  <si>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</si>
  <si>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</si>
  <si>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</si>
  <si>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Media</t>
  </si>
  <si>
    <t>Ingreso bolsas</t>
  </si>
  <si>
    <t>Ingreso A.C.</t>
  </si>
  <si>
    <t>Otros ingresos</t>
  </si>
  <si>
    <t>Asignaciones</t>
  </si>
  <si>
    <t>Seg. Social</t>
  </si>
  <si>
    <t>Otros gastos</t>
  </si>
  <si>
    <t>Calabaza</t>
  </si>
  <si>
    <t>Balance por mes</t>
  </si>
  <si>
    <t>Mes</t>
  </si>
  <si>
    <t>(en blanco)</t>
  </si>
  <si>
    <t>Total general</t>
  </si>
  <si>
    <t>Detalle</t>
  </si>
  <si>
    <t>INGRESOS</t>
  </si>
  <si>
    <t>Gastos GG</t>
  </si>
  <si>
    <t>Gastos Güerta</t>
  </si>
  <si>
    <t>Alquiler CM</t>
  </si>
  <si>
    <t>Alquiler Tierras</t>
  </si>
  <si>
    <t>Domésticos</t>
  </si>
  <si>
    <t>Gasolina</t>
  </si>
  <si>
    <t>Sin clasificar</t>
  </si>
  <si>
    <t>Plantas</t>
  </si>
  <si>
    <t>Salud</t>
  </si>
  <si>
    <t>Semillas</t>
  </si>
  <si>
    <t>Teléfono</t>
  </si>
  <si>
    <t>Transporte</t>
  </si>
  <si>
    <t>TOTAL Gastos Guerta</t>
  </si>
  <si>
    <t>TOTAL Gastos GG</t>
  </si>
  <si>
    <t>Otros Agrícolas</t>
  </si>
  <si>
    <t>Cantidad</t>
  </si>
  <si>
    <t>Tipo</t>
  </si>
  <si>
    <t>TOTAL Ingresos</t>
  </si>
  <si>
    <t>Suma de 4000</t>
  </si>
  <si>
    <t>Bolsas</t>
  </si>
  <si>
    <t>Valor Cuota</t>
  </si>
  <si>
    <t>Total por Grupo</t>
  </si>
  <si>
    <t>DeVerde</t>
  </si>
  <si>
    <t>La Elipa</t>
  </si>
  <si>
    <t>Estrecho</t>
  </si>
  <si>
    <t>Guinda</t>
  </si>
  <si>
    <t>Lavapiés</t>
  </si>
  <si>
    <t>Prospe</t>
  </si>
  <si>
    <t>Sanse</t>
  </si>
  <si>
    <t>Tirso</t>
  </si>
  <si>
    <t>Tagonius</t>
  </si>
  <si>
    <t>Labranza externa</t>
  </si>
  <si>
    <t>Otros agrícolas</t>
  </si>
  <si>
    <t>A.C. Realizada mes</t>
  </si>
  <si>
    <t>Presupuesto destinado a fondos</t>
  </si>
  <si>
    <t>Saldo Inicial</t>
  </si>
  <si>
    <t>Salidas</t>
  </si>
  <si>
    <t>Efectivo</t>
  </si>
  <si>
    <t>Cooperativo</t>
  </si>
  <si>
    <t>Furgo Grande</t>
  </si>
  <si>
    <t>Furgo Pequeño</t>
  </si>
  <si>
    <t>Cuarta Jornada</t>
  </si>
  <si>
    <t>Motoazada</t>
  </si>
  <si>
    <t>AutGesSal</t>
  </si>
  <si>
    <t>Gastos agrícolas</t>
  </si>
  <si>
    <t>Fitosanitarios (antibichos)</t>
  </si>
  <si>
    <t xml:space="preserve">Compra y mantenimiento de herramientas </t>
  </si>
  <si>
    <t>Reparaciones y gastos de furgonetas</t>
  </si>
  <si>
    <t>Materiales</t>
  </si>
  <si>
    <t>Gestión</t>
  </si>
  <si>
    <t>Ingresos provenientes de fondos</t>
  </si>
  <si>
    <t>Presupuesto asignado</t>
  </si>
  <si>
    <t>Salidas de fondos para gastos corrientes</t>
  </si>
  <si>
    <t>Calabaza resistente</t>
  </si>
  <si>
    <t>Estado de fondos</t>
  </si>
  <si>
    <t>FONDOS</t>
  </si>
  <si>
    <t>GASTOS CORRIENTES</t>
  </si>
  <si>
    <t>GASTOS EXTRAORDINARIOS</t>
  </si>
  <si>
    <t>Ingresos a fondos (sin calabaza)</t>
  </si>
  <si>
    <t>Abono</t>
  </si>
  <si>
    <t>Especificar</t>
  </si>
  <si>
    <t>TOTAL Gastos Extraordinarios</t>
  </si>
  <si>
    <t>INGRESOS GRUPOS</t>
  </si>
  <si>
    <t>Cuota pagado (Ingreso real mes)</t>
  </si>
  <si>
    <t>Deuda (se computará como ingreso en el mes en el que se cancele)</t>
  </si>
  <si>
    <t>TOTAL</t>
  </si>
  <si>
    <t>Cuenta de ahorro en Triodos</t>
  </si>
  <si>
    <t>Entradas</t>
  </si>
  <si>
    <t>Estatus final</t>
  </si>
  <si>
    <t>TOTAL Fondos</t>
  </si>
  <si>
    <t>FONDOS según fines</t>
  </si>
  <si>
    <t>Otros gastos corrientes</t>
  </si>
  <si>
    <t>Salidas de fondos con otros fines no previstos</t>
  </si>
  <si>
    <t>TOTAL GASTOS</t>
  </si>
  <si>
    <t>Pagados con…</t>
  </si>
  <si>
    <t>FONDOS según ubicación</t>
  </si>
  <si>
    <t>Salidas de fondos para fines previstos</t>
  </si>
  <si>
    <t>Salidas de fondos para otros fines no previstos</t>
  </si>
  <si>
    <t>Fines previstos</t>
  </si>
  <si>
    <t>TOTAL Fondos con fines previstos</t>
  </si>
  <si>
    <t>TOTAL Gastos corrientes</t>
  </si>
  <si>
    <t>Balance de Fondos</t>
  </si>
  <si>
    <t>Coste bolsa</t>
  </si>
  <si>
    <t>Valor AC anual</t>
  </si>
  <si>
    <t>A.C. Realizadas Total</t>
  </si>
  <si>
    <t>Pendiente AC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</si>
</sst>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A];\-#,##0.00\ [$€-40A]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dd/mm/yy"/>
    <numFmt numFmtId="171" formatCode="&quot;Saldo = &quot;0.00"/>
    <numFmt numFmtId="172" formatCode="&quot;Saldo =&quot;\ General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/>
    </xf>
    <xf numFmtId="0" fontId="18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23" xfId="0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18" fillId="0" borderId="0" xfId="0" applyFont="1" applyFill="1" applyAlignment="1">
      <alignment/>
    </xf>
    <xf numFmtId="0" fontId="18" fillId="24" borderId="23" xfId="0" applyFont="1" applyFill="1" applyBorder="1" applyAlignment="1">
      <alignment/>
    </xf>
    <xf numFmtId="2" fontId="0" fillId="24" borderId="23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0" fontId="18" fillId="25" borderId="23" xfId="0" applyFont="1" applyFill="1" applyBorder="1" applyAlignment="1">
      <alignment/>
    </xf>
    <xf numFmtId="0" fontId="18" fillId="26" borderId="23" xfId="0" applyFont="1" applyFill="1" applyBorder="1" applyAlignment="1">
      <alignment/>
    </xf>
    <xf numFmtId="0" fontId="0" fillId="26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27" borderId="23" xfId="0" applyFill="1" applyBorder="1" applyAlignment="1">
      <alignment/>
    </xf>
    <xf numFmtId="0" fontId="18" fillId="27" borderId="23" xfId="0" applyFont="1" applyFill="1" applyBorder="1" applyAlignment="1">
      <alignment/>
    </xf>
    <xf numFmtId="0" fontId="0" fillId="28" borderId="23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18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2" fontId="0" fillId="0" borderId="26" xfId="0" applyNumberFormat="1" applyBorder="1" applyAlignment="1">
      <alignment/>
    </xf>
    <xf numFmtId="1" fontId="18" fillId="0" borderId="26" xfId="0" applyNumberFormat="1" applyFont="1" applyBorder="1" applyAlignment="1">
      <alignment/>
    </xf>
    <xf numFmtId="0" fontId="18" fillId="0" borderId="26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Fill="1" applyBorder="1" applyAlignment="1">
      <alignment/>
    </xf>
    <xf numFmtId="0" fontId="18" fillId="28" borderId="25" xfId="0" applyFont="1" applyFill="1" applyBorder="1" applyAlignment="1">
      <alignment/>
    </xf>
    <xf numFmtId="0" fontId="0" fillId="0" borderId="27" xfId="0" applyFont="1" applyBorder="1" applyAlignment="1">
      <alignment/>
    </xf>
    <xf numFmtId="0" fontId="18" fillId="0" borderId="25" xfId="0" applyFont="1" applyBorder="1" applyAlignment="1">
      <alignment/>
    </xf>
    <xf numFmtId="0" fontId="0" fillId="30" borderId="25" xfId="0" applyFill="1" applyBorder="1" applyAlignment="1">
      <alignment/>
    </xf>
    <xf numFmtId="0" fontId="0" fillId="0" borderId="25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25" xfId="0" applyNumberFormat="1" applyBorder="1" applyAlignment="1">
      <alignment/>
    </xf>
    <xf numFmtId="0" fontId="0" fillId="27" borderId="23" xfId="0" applyFont="1" applyFill="1" applyBorder="1" applyAlignment="1">
      <alignment/>
    </xf>
    <xf numFmtId="172" fontId="0" fillId="0" borderId="28" xfId="0" applyNumberFormat="1" applyBorder="1" applyAlignment="1">
      <alignment/>
    </xf>
    <xf numFmtId="2" fontId="0" fillId="27" borderId="23" xfId="0" applyNumberFormat="1" applyFill="1" applyBorder="1" applyAlignment="1">
      <alignment/>
    </xf>
    <xf numFmtId="0" fontId="0" fillId="24" borderId="23" xfId="0" applyFill="1" applyBorder="1" applyAlignment="1">
      <alignment/>
    </xf>
    <xf numFmtId="0" fontId="22" fillId="26" borderId="27" xfId="0" applyFont="1" applyFill="1" applyBorder="1" applyAlignment="1">
      <alignment/>
    </xf>
    <xf numFmtId="0" fontId="18" fillId="26" borderId="27" xfId="0" applyFont="1" applyFill="1" applyBorder="1" applyAlignment="1">
      <alignment/>
    </xf>
    <xf numFmtId="0" fontId="18" fillId="24" borderId="24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2" fontId="18" fillId="0" borderId="26" xfId="0" applyNumberFormat="1" applyFont="1" applyBorder="1" applyAlignment="1">
      <alignment/>
    </xf>
    <xf numFmtId="0" fontId="18" fillId="27" borderId="24" xfId="0" applyFont="1" applyFill="1" applyBorder="1" applyAlignment="1">
      <alignment/>
    </xf>
    <xf numFmtId="2" fontId="0" fillId="0" borderId="26" xfId="0" applyNumberForma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21" fillId="31" borderId="24" xfId="0" applyFont="1" applyFill="1" applyBorder="1" applyAlignment="1">
      <alignment/>
    </xf>
    <xf numFmtId="2" fontId="22" fillId="31" borderId="25" xfId="0" applyNumberFormat="1" applyFont="1" applyFill="1" applyBorder="1" applyAlignment="1">
      <alignment/>
    </xf>
    <xf numFmtId="2" fontId="22" fillId="31" borderId="26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4:F201" sheet="Propuesta Lib 2010"/>
  </cacheSource>
  <cacheFields count="3">
    <cacheField name="Enero">
      <sharedItems containsBlank="1" containsMixedTypes="0" count="3">
        <s v="Enero"/>
        <s v="Abril"/>
        <m/>
      </sharedItems>
    </cacheField>
    <cacheField name="Otros Agr?colas">
      <sharedItems containsBlank="1" containsMixedTypes="0" count="3">
        <s v="Plantas"/>
        <s v="Semillas"/>
        <m/>
      </sharedItems>
    </cacheField>
    <cacheField name="4000">
      <sharedItems containsString="0" containsBlank="1" containsMixedTypes="0" containsNumber="1" containsInteger="1" count="2">
        <n v="400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H4:L9" firstHeaderRow="1" firstDataRow="2" firstDataCol="1"/>
  <pivotFields count="3"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a de 4000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30"/>
  <sheetViews>
    <sheetView zoomScale="75" zoomScaleNormal="75" workbookViewId="0" topLeftCell="A1">
      <selection activeCell="F36" sqref="F36"/>
    </sheetView>
  </sheetViews>
  <sheetFormatPr defaultColWidth="11.421875" defaultRowHeight="12.75"/>
  <cols>
    <col min="1" max="1" width="41.140625" style="0" customWidth="1"/>
  </cols>
  <sheetData>
    <row r="1" ht="12.75">
      <c r="A1" t="s">
        <v>25</v>
      </c>
    </row>
    <row r="2" ht="13.5" thickBot="1"/>
    <row r="3" spans="2:15" ht="18.75" customHeight="1">
      <c r="B3" s="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4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</row>
    <row r="4" spans="1:15" ht="15.75" customHeight="1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2.75">
      <c r="A5" s="30" t="s">
        <v>14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2.75">
      <c r="A6" s="30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3.5" thickBot="1">
      <c r="A7" s="62" t="s">
        <v>16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ht="13.5" thickBot="1">
      <c r="A8" s="56" t="s">
        <v>44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66"/>
    </row>
    <row r="9" spans="1:15" ht="13.5" thickBo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13.5" thickBot="1">
      <c r="A10" s="78" t="s">
        <v>77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66"/>
    </row>
    <row r="11" spans="1:15" ht="12.7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ht="15" customHeight="1">
      <c r="A12" s="40" t="s">
        <v>83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s="36" customFormat="1" ht="12.75">
      <c r="A13" s="33" t="s">
        <v>27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s="36" customFormat="1" ht="12.75">
      <c r="A14" s="33" t="s">
        <v>28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>
      <c r="A15" s="80" t="s">
        <v>78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3.5" thickBot="1">
      <c r="A16" s="62" t="s">
        <v>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15" ht="13.5" thickBot="1">
      <c r="A17" s="61" t="s">
        <v>107</v>
      </c>
      <c r="B17" s="79">
        <f>SUM(B13:B14,B16)</f>
        <v>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66"/>
    </row>
    <row r="18" spans="1:15" ht="13.5" thickBo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1:15" ht="13.5" thickBot="1">
      <c r="A19" s="86" t="s">
        <v>84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0"/>
    </row>
    <row r="20" spans="1:15" ht="13.5" thickBo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ht="13.5" thickBot="1">
      <c r="A21" s="96" t="s">
        <v>21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8"/>
    </row>
    <row r="22" spans="1:15" ht="12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1:15" ht="17.25" customHeight="1">
      <c r="A23" s="44" t="s">
        <v>82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2.75">
      <c r="A24" s="30" t="s">
        <v>85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2.75">
      <c r="A25" s="24" t="s">
        <v>103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2.75">
      <c r="A26" s="24" t="s">
        <v>104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3.5" thickBot="1">
      <c r="A27" s="65" t="s">
        <v>79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3.5" thickBot="1">
      <c r="A28" s="54" t="s">
        <v>81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0"/>
    </row>
    <row r="29" spans="1:15" s="23" customFormat="1" ht="13.5" thickBo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3.5" thickBot="1">
      <c r="A30" s="69" t="s">
        <v>80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0"/>
    </row>
  </sheetData>
  <mergeCells count="5">
    <mergeCell ref="A22:O22"/>
    <mergeCell ref="A29:O29"/>
    <mergeCell ref="A9:O9"/>
    <mergeCell ref="A11:O11"/>
    <mergeCell ref="A20:O2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3:G97"/>
  <sheetViews>
    <sheetView tabSelected="1" zoomScale="75" zoomScaleNormal="75" workbookViewId="0" topLeftCell="A64">
      <selection activeCell="E58" sqref="E58"/>
    </sheetView>
  </sheetViews>
  <sheetFormatPr defaultColWidth="11.421875" defaultRowHeight="12.75"/>
  <cols>
    <col min="1" max="1" width="47.57421875" style="0" customWidth="1"/>
    <col min="2" max="2" width="15.140625" style="0" customWidth="1"/>
    <col min="3" max="3" width="15.00390625" style="0" customWidth="1"/>
    <col min="4" max="4" width="16.57421875" style="0" customWidth="1"/>
    <col min="5" max="5" width="18.7109375" style="0" customWidth="1"/>
    <col min="6" max="6" width="24.28125" style="0" customWidth="1"/>
    <col min="7" max="7" width="17.57421875" style="0" customWidth="1"/>
    <col min="8" max="8" width="17.421875" style="0" customWidth="1"/>
    <col min="9" max="9" width="17.28125" style="0" customWidth="1"/>
  </cols>
  <sheetData>
    <row r="2" ht="13.5" thickBot="1"/>
    <row r="3" ht="18.75" customHeight="1">
      <c r="B3" s="2" t="s">
        <v>0</v>
      </c>
    </row>
    <row r="4" spans="1:2" ht="14.25" customHeight="1">
      <c r="A4" s="43" t="s">
        <v>26</v>
      </c>
      <c r="B4" s="43"/>
    </row>
    <row r="5" spans="1:2" ht="12" customHeight="1">
      <c r="A5" s="30" t="s">
        <v>14</v>
      </c>
      <c r="B5" s="50"/>
    </row>
    <row r="6" spans="1:2" ht="12" customHeight="1">
      <c r="A6" s="30" t="s">
        <v>15</v>
      </c>
      <c r="B6" s="50"/>
    </row>
    <row r="7" spans="1:2" ht="12" customHeight="1" thickBot="1">
      <c r="A7" s="62" t="s">
        <v>16</v>
      </c>
      <c r="B7" s="63"/>
    </row>
    <row r="8" spans="1:2" ht="12" customHeight="1" thickBot="1">
      <c r="A8" s="56" t="s">
        <v>44</v>
      </c>
      <c r="B8" s="64"/>
    </row>
    <row r="9" spans="1:2" ht="12" customHeight="1">
      <c r="A9" s="34"/>
      <c r="B9" s="6"/>
    </row>
    <row r="10" spans="1:2" ht="12" customHeight="1">
      <c r="A10" s="40" t="s">
        <v>83</v>
      </c>
      <c r="B10" s="41"/>
    </row>
    <row r="11" spans="1:2" ht="12" customHeight="1">
      <c r="A11" s="48" t="s">
        <v>27</v>
      </c>
      <c r="B11" s="82"/>
    </row>
    <row r="12" spans="1:2" s="32" customFormat="1" ht="12" customHeight="1">
      <c r="A12" s="30" t="s">
        <v>17</v>
      </c>
      <c r="B12" s="31"/>
    </row>
    <row r="13" spans="1:2" s="32" customFormat="1" ht="12" customHeight="1">
      <c r="A13" s="30" t="s">
        <v>18</v>
      </c>
      <c r="B13" s="31"/>
    </row>
    <row r="14" spans="1:2" s="32" customFormat="1" ht="12" customHeight="1" thickBot="1">
      <c r="A14" s="65" t="s">
        <v>20</v>
      </c>
      <c r="B14" s="62"/>
    </row>
    <row r="15" spans="1:2" ht="12" customHeight="1" thickBot="1">
      <c r="A15" s="56" t="s">
        <v>40</v>
      </c>
      <c r="B15" s="66"/>
    </row>
    <row r="16" ht="12" customHeight="1"/>
    <row r="17" spans="1:2" ht="12" customHeight="1">
      <c r="A17" s="48" t="s">
        <v>28</v>
      </c>
      <c r="B17" s="47"/>
    </row>
    <row r="18" spans="1:2" s="36" customFormat="1" ht="12" customHeight="1">
      <c r="A18" s="39" t="s">
        <v>71</v>
      </c>
      <c r="B18" s="35"/>
    </row>
    <row r="19" spans="1:2" ht="12" customHeight="1">
      <c r="A19" s="33" t="s">
        <v>86</v>
      </c>
      <c r="B19" s="25"/>
    </row>
    <row r="20" spans="1:2" ht="12" customHeight="1">
      <c r="A20" s="24" t="s">
        <v>72</v>
      </c>
      <c r="B20" s="25"/>
    </row>
    <row r="21" spans="1:2" ht="12" customHeight="1">
      <c r="A21" s="24" t="s">
        <v>34</v>
      </c>
      <c r="B21" s="25"/>
    </row>
    <row r="22" spans="1:2" ht="12" customHeight="1">
      <c r="A22" s="24" t="s">
        <v>36</v>
      </c>
      <c r="B22" s="25"/>
    </row>
    <row r="23" spans="1:2" ht="12" customHeight="1">
      <c r="A23" s="33" t="s">
        <v>58</v>
      </c>
      <c r="B23" s="25"/>
    </row>
    <row r="24" spans="1:2" ht="12" customHeight="1">
      <c r="A24" s="24" t="s">
        <v>30</v>
      </c>
      <c r="B24" s="25"/>
    </row>
    <row r="25" spans="1:2" ht="12" customHeight="1">
      <c r="A25" s="24" t="s">
        <v>59</v>
      </c>
      <c r="B25" s="25"/>
    </row>
    <row r="26" spans="1:2" ht="12" customHeight="1">
      <c r="A26" s="26" t="s">
        <v>75</v>
      </c>
      <c r="B26" s="24"/>
    </row>
    <row r="27" spans="1:2" ht="12" customHeight="1">
      <c r="A27" s="24" t="s">
        <v>73</v>
      </c>
      <c r="B27" s="25"/>
    </row>
    <row r="28" spans="1:2" ht="12" customHeight="1">
      <c r="A28" s="35" t="s">
        <v>74</v>
      </c>
      <c r="B28" s="25"/>
    </row>
    <row r="29" spans="1:2" ht="12" customHeight="1">
      <c r="A29" s="24" t="s">
        <v>32</v>
      </c>
      <c r="B29" s="25"/>
    </row>
    <row r="30" spans="1:2" ht="12" customHeight="1">
      <c r="A30" s="26" t="s">
        <v>76</v>
      </c>
      <c r="B30" s="24"/>
    </row>
    <row r="31" spans="1:2" ht="12" customHeight="1">
      <c r="A31" s="24" t="s">
        <v>29</v>
      </c>
      <c r="B31" s="24"/>
    </row>
    <row r="32" spans="1:2" ht="12" customHeight="1">
      <c r="A32" s="24" t="s">
        <v>31</v>
      </c>
      <c r="B32" s="24"/>
    </row>
    <row r="33" spans="1:2" ht="12" customHeight="1">
      <c r="A33" s="24" t="s">
        <v>37</v>
      </c>
      <c r="B33" s="24"/>
    </row>
    <row r="34" spans="1:2" ht="12" customHeight="1">
      <c r="A34" s="24" t="s">
        <v>38</v>
      </c>
      <c r="B34" s="24"/>
    </row>
    <row r="35" spans="1:2" ht="12" customHeight="1">
      <c r="A35" s="24" t="s">
        <v>35</v>
      </c>
      <c r="B35" s="24"/>
    </row>
    <row r="36" spans="1:2" ht="12" customHeight="1" thickBot="1">
      <c r="A36" s="59" t="s">
        <v>33</v>
      </c>
      <c r="B36" s="59"/>
    </row>
    <row r="37" spans="1:2" ht="12" customHeight="1" thickBot="1">
      <c r="A37" s="61" t="s">
        <v>39</v>
      </c>
      <c r="B37" s="67"/>
    </row>
    <row r="38" ht="12" customHeight="1" thickBot="1"/>
    <row r="39" spans="1:3" ht="12" customHeight="1" thickBot="1">
      <c r="A39" s="61" t="s">
        <v>78</v>
      </c>
      <c r="B39" s="66">
        <v>1250</v>
      </c>
      <c r="C39" s="81">
        <f>+B37-B39</f>
        <v>-1250</v>
      </c>
    </row>
    <row r="40" ht="12" customHeight="1" thickBot="1"/>
    <row r="41" spans="1:2" ht="12" customHeight="1" thickBot="1">
      <c r="A41" s="93" t="s">
        <v>98</v>
      </c>
      <c r="B41" s="94"/>
    </row>
    <row r="42" ht="12" customHeight="1"/>
    <row r="43" spans="1:2" ht="12" customHeight="1">
      <c r="A43" s="48" t="s">
        <v>61</v>
      </c>
      <c r="B43" s="24">
        <v>290</v>
      </c>
    </row>
    <row r="45" spans="1:3" ht="12.75">
      <c r="A45" s="40" t="s">
        <v>84</v>
      </c>
      <c r="B45" s="83"/>
      <c r="C45" s="47" t="s">
        <v>101</v>
      </c>
    </row>
    <row r="46" spans="1:3" ht="12.75">
      <c r="A46" s="24" t="s">
        <v>87</v>
      </c>
      <c r="B46" s="24"/>
      <c r="C46" s="24"/>
    </row>
    <row r="47" spans="1:3" ht="12.75">
      <c r="A47" s="24" t="s">
        <v>87</v>
      </c>
      <c r="B47" s="24"/>
      <c r="C47" s="24"/>
    </row>
    <row r="48" spans="1:3" ht="12.75">
      <c r="A48" s="24" t="s">
        <v>87</v>
      </c>
      <c r="B48" s="24"/>
      <c r="C48" s="24"/>
    </row>
    <row r="49" spans="1:3" ht="13.5" thickBot="1">
      <c r="A49" s="59" t="s">
        <v>87</v>
      </c>
      <c r="B49" s="59"/>
      <c r="C49" s="24"/>
    </row>
    <row r="50" spans="1:2" ht="13.5" thickBot="1">
      <c r="A50" s="56" t="s">
        <v>88</v>
      </c>
      <c r="B50" s="68"/>
    </row>
    <row r="51" ht="13.5" thickBot="1"/>
    <row r="52" spans="1:2" ht="13.5" thickBot="1">
      <c r="A52" s="86" t="s">
        <v>100</v>
      </c>
      <c r="B52" s="92">
        <f>SUM(B50,B43,B41,B37,B15)</f>
        <v>290</v>
      </c>
    </row>
    <row r="53" ht="13.5" thickBot="1"/>
    <row r="54" spans="1:2" ht="13.5" thickBot="1">
      <c r="A54" s="96" t="s">
        <v>21</v>
      </c>
      <c r="B54" s="98"/>
    </row>
    <row r="56" spans="1:2" ht="12.75">
      <c r="A56" s="44" t="s">
        <v>82</v>
      </c>
      <c r="B56" s="45"/>
    </row>
    <row r="57" spans="1:2" ht="12.75">
      <c r="A57" s="30" t="s">
        <v>85</v>
      </c>
      <c r="B57" s="24"/>
    </row>
    <row r="58" spans="1:2" ht="12.75">
      <c r="A58" s="24" t="s">
        <v>103</v>
      </c>
      <c r="B58" s="24"/>
    </row>
    <row r="59" spans="1:2" ht="12.75">
      <c r="A59" s="24" t="s">
        <v>104</v>
      </c>
      <c r="B59" s="24"/>
    </row>
    <row r="60" spans="1:2" ht="13.5" thickBot="1">
      <c r="A60" s="65" t="s">
        <v>79</v>
      </c>
      <c r="B60" s="59"/>
    </row>
    <row r="61" spans="1:2" ht="13.5" thickBot="1">
      <c r="A61" s="54" t="s">
        <v>108</v>
      </c>
      <c r="B61" s="66"/>
    </row>
    <row r="62" ht="13.5" thickBot="1"/>
    <row r="63" spans="1:2" ht="13.5" thickBot="1">
      <c r="A63" s="69" t="s">
        <v>80</v>
      </c>
      <c r="B63" s="70"/>
    </row>
    <row r="64" ht="13.5" thickBot="1"/>
    <row r="65" spans="1:7" ht="39.75" customHeight="1">
      <c r="A65" s="51" t="s">
        <v>89</v>
      </c>
      <c r="B65" s="52" t="s">
        <v>46</v>
      </c>
      <c r="C65" s="52" t="s">
        <v>47</v>
      </c>
      <c r="D65" s="52" t="s">
        <v>48</v>
      </c>
      <c r="E65" s="53" t="s">
        <v>90</v>
      </c>
      <c r="F65" s="53" t="s">
        <v>91</v>
      </c>
      <c r="G65" s="53" t="s">
        <v>60</v>
      </c>
    </row>
    <row r="66" spans="1:7" ht="12.75">
      <c r="A66" s="35" t="s">
        <v>49</v>
      </c>
      <c r="B66" s="46">
        <v>8</v>
      </c>
      <c r="C66" s="46">
        <v>45</v>
      </c>
      <c r="D66" s="35">
        <f aca="true" t="shared" si="0" ref="D66:D74">B66*C66</f>
        <v>360</v>
      </c>
      <c r="E66" s="46">
        <v>360</v>
      </c>
      <c r="F66" s="35">
        <v>745</v>
      </c>
      <c r="G66" s="46">
        <v>200</v>
      </c>
    </row>
    <row r="67" spans="1:7" ht="12.75">
      <c r="A67" s="35" t="s">
        <v>50</v>
      </c>
      <c r="B67" s="46">
        <v>10</v>
      </c>
      <c r="C67" s="46">
        <v>45</v>
      </c>
      <c r="D67" s="35">
        <f t="shared" si="0"/>
        <v>450</v>
      </c>
      <c r="E67" s="46">
        <v>450</v>
      </c>
      <c r="F67" s="35">
        <v>0</v>
      </c>
      <c r="G67" s="35"/>
    </row>
    <row r="68" spans="1:7" ht="12.75">
      <c r="A68" s="35" t="s">
        <v>51</v>
      </c>
      <c r="B68" s="46">
        <v>14</v>
      </c>
      <c r="C68" s="46">
        <v>45</v>
      </c>
      <c r="D68" s="35">
        <f t="shared" si="0"/>
        <v>630</v>
      </c>
      <c r="E68" s="46">
        <v>675</v>
      </c>
      <c r="F68" s="35">
        <v>-44</v>
      </c>
      <c r="G68" s="35"/>
    </row>
    <row r="69" spans="1:7" ht="12.75">
      <c r="A69" s="35" t="s">
        <v>52</v>
      </c>
      <c r="B69" s="46">
        <v>9</v>
      </c>
      <c r="C69" s="46">
        <v>45</v>
      </c>
      <c r="D69" s="35">
        <f t="shared" si="0"/>
        <v>405</v>
      </c>
      <c r="E69" s="46">
        <v>405</v>
      </c>
      <c r="F69" s="35" t="e">
        <v>#VALUE!</v>
      </c>
      <c r="G69" s="35"/>
    </row>
    <row r="70" spans="1:7" ht="12.75">
      <c r="A70" s="35" t="s">
        <v>53</v>
      </c>
      <c r="B70" s="46">
        <v>18</v>
      </c>
      <c r="C70" s="46">
        <v>45</v>
      </c>
      <c r="D70" s="35">
        <f t="shared" si="0"/>
        <v>810</v>
      </c>
      <c r="E70" s="46">
        <v>810</v>
      </c>
      <c r="F70" s="35">
        <v>0</v>
      </c>
      <c r="G70" s="35"/>
    </row>
    <row r="71" spans="1:7" ht="12.75">
      <c r="A71" s="35" t="s">
        <v>54</v>
      </c>
      <c r="B71" s="46">
        <v>13</v>
      </c>
      <c r="C71" s="46">
        <v>45</v>
      </c>
      <c r="D71" s="35">
        <f t="shared" si="0"/>
        <v>585</v>
      </c>
      <c r="E71" s="46">
        <v>585</v>
      </c>
      <c r="F71" s="35">
        <v>0</v>
      </c>
      <c r="G71" s="35"/>
    </row>
    <row r="72" spans="1:7" ht="12.75">
      <c r="A72" s="35" t="s">
        <v>55</v>
      </c>
      <c r="B72" s="46">
        <v>9</v>
      </c>
      <c r="C72" s="46">
        <v>45</v>
      </c>
      <c r="D72" s="35">
        <f t="shared" si="0"/>
        <v>405</v>
      </c>
      <c r="E72" s="46">
        <v>0</v>
      </c>
      <c r="F72" s="35">
        <v>405</v>
      </c>
      <c r="G72" s="35"/>
    </row>
    <row r="73" spans="1:7" ht="12.75">
      <c r="A73" s="35" t="s">
        <v>56</v>
      </c>
      <c r="B73" s="46">
        <v>14</v>
      </c>
      <c r="C73" s="46">
        <v>45</v>
      </c>
      <c r="D73" s="35">
        <f t="shared" si="0"/>
        <v>630</v>
      </c>
      <c r="E73" s="46">
        <v>630</v>
      </c>
      <c r="F73" s="35">
        <v>0</v>
      </c>
      <c r="G73" s="35">
        <v>533.3</v>
      </c>
    </row>
    <row r="74" spans="1:7" ht="13.5" thickBot="1">
      <c r="A74" s="60" t="s">
        <v>57</v>
      </c>
      <c r="B74" s="71">
        <v>5</v>
      </c>
      <c r="C74" s="71">
        <v>45</v>
      </c>
      <c r="D74" s="60">
        <f t="shared" si="0"/>
        <v>225</v>
      </c>
      <c r="E74" s="71">
        <v>225</v>
      </c>
      <c r="F74" s="60">
        <v>0</v>
      </c>
      <c r="G74" s="60"/>
    </row>
    <row r="75" spans="1:7" ht="13.5" thickBot="1">
      <c r="A75" s="56" t="s">
        <v>92</v>
      </c>
      <c r="B75" s="57">
        <f>SUM(B66:B74)</f>
        <v>100</v>
      </c>
      <c r="C75" s="72"/>
      <c r="D75" s="57">
        <f>SUM(D66:D74)</f>
        <v>4500</v>
      </c>
      <c r="E75" s="57">
        <f>SUM(E66:E74)</f>
        <v>4140</v>
      </c>
      <c r="F75" s="57" t="e">
        <f>SUM(F66:F74)</f>
        <v>#VALUE!</v>
      </c>
      <c r="G75" s="58">
        <f>SUM(G66:G74)</f>
        <v>733.3</v>
      </c>
    </row>
    <row r="77" spans="1:5" ht="12.75">
      <c r="A77" s="44" t="s">
        <v>102</v>
      </c>
      <c r="B77" s="44" t="s">
        <v>62</v>
      </c>
      <c r="C77" s="44" t="s">
        <v>94</v>
      </c>
      <c r="D77" s="44" t="s">
        <v>63</v>
      </c>
      <c r="E77" s="44" t="s">
        <v>95</v>
      </c>
    </row>
    <row r="78" spans="1:5" ht="12.75">
      <c r="A78" s="35" t="s">
        <v>64</v>
      </c>
      <c r="B78" s="38"/>
      <c r="C78" s="24"/>
      <c r="D78" s="38"/>
      <c r="E78" s="38"/>
    </row>
    <row r="79" spans="1:5" ht="13.5" thickBot="1">
      <c r="A79" s="60" t="s">
        <v>93</v>
      </c>
      <c r="B79" s="73"/>
      <c r="C79" s="59"/>
      <c r="D79" s="73"/>
      <c r="E79" s="73"/>
    </row>
    <row r="80" spans="1:6" ht="13.5" thickBot="1">
      <c r="A80" s="56" t="s">
        <v>96</v>
      </c>
      <c r="B80" s="74">
        <f>+B95</f>
        <v>100</v>
      </c>
      <c r="C80" s="74">
        <f>+C95</f>
        <v>50</v>
      </c>
      <c r="D80" s="74">
        <f>+D95</f>
        <v>90</v>
      </c>
      <c r="E80" s="74">
        <f>+E95</f>
        <v>-40</v>
      </c>
      <c r="F80" s="37"/>
    </row>
    <row r="81" spans="1:6" ht="12.75">
      <c r="A81" s="37"/>
      <c r="B81" s="37"/>
      <c r="C81" s="23"/>
      <c r="D81" s="37"/>
      <c r="E81" s="37"/>
      <c r="F81" s="37"/>
    </row>
    <row r="82" spans="1:6" ht="12.75">
      <c r="A82" s="85" t="s">
        <v>97</v>
      </c>
      <c r="B82" s="84"/>
      <c r="C82" s="84"/>
      <c r="D82" s="84"/>
      <c r="E82" s="84"/>
      <c r="F82" s="37"/>
    </row>
    <row r="83" spans="1:6" ht="12.75">
      <c r="A83" s="48" t="s">
        <v>105</v>
      </c>
      <c r="B83" s="47"/>
      <c r="C83" s="47"/>
      <c r="D83" s="47"/>
      <c r="E83" s="47"/>
      <c r="F83" s="37"/>
    </row>
    <row r="84" spans="1:5" ht="12.75">
      <c r="A84" s="24" t="s">
        <v>65</v>
      </c>
      <c r="B84" s="26">
        <v>100</v>
      </c>
      <c r="C84" s="26">
        <v>25</v>
      </c>
      <c r="D84" s="26">
        <v>50</v>
      </c>
      <c r="E84" s="26">
        <f>+B84+C84-D84</f>
        <v>75</v>
      </c>
    </row>
    <row r="85" spans="1:5" ht="12.75">
      <c r="A85" s="24" t="s">
        <v>66</v>
      </c>
      <c r="B85" s="35"/>
      <c r="C85" s="35"/>
      <c r="D85" s="35"/>
      <c r="E85" s="35"/>
    </row>
    <row r="86" spans="1:5" ht="12.75">
      <c r="A86" s="24" t="s">
        <v>67</v>
      </c>
      <c r="B86" s="35"/>
      <c r="C86" s="35"/>
      <c r="D86" s="35"/>
      <c r="E86" s="35"/>
    </row>
    <row r="87" spans="1:5" ht="12.75">
      <c r="A87" s="24" t="s">
        <v>68</v>
      </c>
      <c r="B87" s="35"/>
      <c r="C87" s="35"/>
      <c r="D87" s="35"/>
      <c r="E87" s="35"/>
    </row>
    <row r="88" spans="1:5" ht="12.75">
      <c r="A88" s="24" t="s">
        <v>69</v>
      </c>
      <c r="B88" s="35"/>
      <c r="C88" s="35"/>
      <c r="D88" s="35"/>
      <c r="E88" s="35"/>
    </row>
    <row r="89" spans="1:5" ht="13.5" thickBot="1">
      <c r="A89" s="59" t="s">
        <v>70</v>
      </c>
      <c r="B89" s="60"/>
      <c r="C89" s="60"/>
      <c r="D89" s="60"/>
      <c r="E89" s="60"/>
    </row>
    <row r="90" spans="1:5" ht="13.5" thickBot="1">
      <c r="A90" s="61" t="s">
        <v>106</v>
      </c>
      <c r="B90" s="57">
        <f>SUM(B84:B89)</f>
        <v>100</v>
      </c>
      <c r="C90" s="57">
        <f>SUM(C84:C89)</f>
        <v>25</v>
      </c>
      <c r="D90" s="57">
        <f>SUM(D84:D89)</f>
        <v>50</v>
      </c>
      <c r="E90" s="58">
        <f>SUM(E84:E89)</f>
        <v>75</v>
      </c>
    </row>
    <row r="92" spans="1:5" ht="12.75">
      <c r="A92" s="48" t="s">
        <v>99</v>
      </c>
      <c r="B92" s="49"/>
      <c r="C92" s="49"/>
      <c r="D92" s="35">
        <v>30</v>
      </c>
      <c r="E92" s="49"/>
    </row>
    <row r="93" spans="1:5" ht="12.75">
      <c r="A93" s="48" t="s">
        <v>79</v>
      </c>
      <c r="B93" s="49"/>
      <c r="C93" s="49"/>
      <c r="D93" s="24">
        <v>10</v>
      </c>
      <c r="E93" s="49"/>
    </row>
    <row r="94" ht="13.5" thickBot="1"/>
    <row r="95" spans="1:5" ht="13.5" thickBot="1">
      <c r="A95" s="56" t="s">
        <v>96</v>
      </c>
      <c r="B95" s="57">
        <f>SUM(B90)</f>
        <v>100</v>
      </c>
      <c r="C95" s="57">
        <f>SUM(C84:C90)</f>
        <v>50</v>
      </c>
      <c r="D95" s="57">
        <f>SUM(D90,D92,D93)</f>
        <v>90</v>
      </c>
      <c r="E95" s="58">
        <f>+B95-C95-D95</f>
        <v>-40</v>
      </c>
    </row>
    <row r="96" ht="13.5" thickBot="1"/>
    <row r="97" spans="1:5" ht="13.5" thickBot="1">
      <c r="A97" s="61" t="s">
        <v>20</v>
      </c>
      <c r="B97" s="55"/>
      <c r="C97" s="75"/>
      <c r="D97" s="76"/>
      <c r="E97" s="70"/>
    </row>
  </sheetData>
  <dataValidations count="1">
    <dataValidation allowBlank="1" showErrorMessage="1" sqref="A66:A74"/>
  </dataValidation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/>
  <dimension ref="A3:G13"/>
  <sheetViews>
    <sheetView zoomScale="75" zoomScaleNormal="75" workbookViewId="0" topLeftCell="A1">
      <selection activeCell="A19" sqref="A19"/>
    </sheetView>
  </sheetViews>
  <sheetFormatPr defaultColWidth="11.421875" defaultRowHeight="12.75"/>
  <cols>
    <col min="1" max="1" width="47.57421875" style="0" customWidth="1"/>
    <col min="2" max="3" width="15.140625" style="0" customWidth="1"/>
    <col min="4" max="4" width="15.00390625" style="0" customWidth="1"/>
    <col min="5" max="5" width="16.57421875" style="0" customWidth="1"/>
    <col min="6" max="6" width="18.7109375" style="0" customWidth="1"/>
    <col min="7" max="7" width="24.28125" style="0" customWidth="1"/>
    <col min="8" max="8" width="17.421875" style="0" customWidth="1"/>
    <col min="9" max="9" width="17.28125" style="0" customWidth="1"/>
  </cols>
  <sheetData>
    <row r="2" ht="13.5" thickBot="1"/>
    <row r="3" spans="1:7" ht="27" customHeight="1">
      <c r="A3" s="51" t="s">
        <v>89</v>
      </c>
      <c r="B3" s="52" t="s">
        <v>46</v>
      </c>
      <c r="C3" s="52" t="s">
        <v>109</v>
      </c>
      <c r="D3" s="52" t="s">
        <v>47</v>
      </c>
      <c r="E3" s="52" t="s">
        <v>110</v>
      </c>
      <c r="F3" s="53" t="s">
        <v>111</v>
      </c>
      <c r="G3" s="53" t="s">
        <v>112</v>
      </c>
    </row>
    <row r="4" spans="1:7" ht="12.75">
      <c r="A4" s="35" t="s">
        <v>49</v>
      </c>
      <c r="B4" s="46">
        <v>8</v>
      </c>
      <c r="C4" s="95">
        <v>50</v>
      </c>
      <c r="D4" s="46">
        <v>45</v>
      </c>
      <c r="E4" s="35">
        <f aca="true" t="shared" si="0" ref="E4:E12">B4*D4</f>
        <v>360</v>
      </c>
      <c r="F4" s="46">
        <v>360</v>
      </c>
      <c r="G4" s="35">
        <v>745</v>
      </c>
    </row>
    <row r="5" spans="1:7" ht="12.75">
      <c r="A5" s="35" t="s">
        <v>50</v>
      </c>
      <c r="B5" s="46">
        <v>10</v>
      </c>
      <c r="C5" s="95">
        <v>50</v>
      </c>
      <c r="D5" s="46">
        <v>45</v>
      </c>
      <c r="E5" s="35">
        <f t="shared" si="0"/>
        <v>450</v>
      </c>
      <c r="F5" s="46">
        <v>450</v>
      </c>
      <c r="G5" s="35">
        <v>0</v>
      </c>
    </row>
    <row r="6" spans="1:7" ht="12.75">
      <c r="A6" s="35" t="s">
        <v>51</v>
      </c>
      <c r="B6" s="46">
        <v>14</v>
      </c>
      <c r="C6" s="95">
        <v>50</v>
      </c>
      <c r="D6" s="46">
        <v>45</v>
      </c>
      <c r="E6" s="35">
        <f t="shared" si="0"/>
        <v>630</v>
      </c>
      <c r="F6" s="46">
        <v>675</v>
      </c>
      <c r="G6" s="35">
        <v>-44</v>
      </c>
    </row>
    <row r="7" spans="1:7" ht="12.75">
      <c r="A7" s="35" t="s">
        <v>52</v>
      </c>
      <c r="B7" s="46">
        <v>9</v>
      </c>
      <c r="C7" s="95">
        <v>50</v>
      </c>
      <c r="D7" s="46">
        <v>45</v>
      </c>
      <c r="E7" s="35">
        <f t="shared" si="0"/>
        <v>405</v>
      </c>
      <c r="F7" s="46">
        <v>405</v>
      </c>
      <c r="G7" s="35" t="e">
        <v>#VALUE!</v>
      </c>
    </row>
    <row r="8" spans="1:7" ht="12.75">
      <c r="A8" s="35" t="s">
        <v>53</v>
      </c>
      <c r="B8" s="46">
        <v>18</v>
      </c>
      <c r="C8" s="95">
        <v>50</v>
      </c>
      <c r="D8" s="46">
        <v>45</v>
      </c>
      <c r="E8" s="35">
        <f t="shared" si="0"/>
        <v>810</v>
      </c>
      <c r="F8" s="46">
        <v>810</v>
      </c>
      <c r="G8" s="35">
        <v>0</v>
      </c>
    </row>
    <row r="9" spans="1:7" ht="12.75">
      <c r="A9" s="35" t="s">
        <v>54</v>
      </c>
      <c r="B9" s="46">
        <v>13</v>
      </c>
      <c r="C9" s="95">
        <v>50</v>
      </c>
      <c r="D9" s="46">
        <v>45</v>
      </c>
      <c r="E9" s="35">
        <f t="shared" si="0"/>
        <v>585</v>
      </c>
      <c r="F9" s="46">
        <v>585</v>
      </c>
      <c r="G9" s="35">
        <v>0</v>
      </c>
    </row>
    <row r="10" spans="1:7" ht="12.75">
      <c r="A10" s="35" t="s">
        <v>55</v>
      </c>
      <c r="B10" s="46">
        <v>9</v>
      </c>
      <c r="C10" s="95">
        <v>50</v>
      </c>
      <c r="D10" s="46">
        <v>45</v>
      </c>
      <c r="E10" s="35">
        <f t="shared" si="0"/>
        <v>405</v>
      </c>
      <c r="F10" s="46">
        <v>0</v>
      </c>
      <c r="G10" s="35">
        <v>405</v>
      </c>
    </row>
    <row r="11" spans="1:7" ht="12.75">
      <c r="A11" s="35" t="s">
        <v>56</v>
      </c>
      <c r="B11" s="46">
        <v>14</v>
      </c>
      <c r="C11" s="95">
        <v>50</v>
      </c>
      <c r="D11" s="46">
        <v>45</v>
      </c>
      <c r="E11" s="35">
        <f t="shared" si="0"/>
        <v>630</v>
      </c>
      <c r="F11" s="46">
        <v>630</v>
      </c>
      <c r="G11" s="35">
        <v>0</v>
      </c>
    </row>
    <row r="12" spans="1:7" ht="13.5" thickBot="1">
      <c r="A12" s="60" t="s">
        <v>57</v>
      </c>
      <c r="B12" s="71">
        <v>5</v>
      </c>
      <c r="C12" s="95">
        <v>50</v>
      </c>
      <c r="D12" s="71">
        <v>45</v>
      </c>
      <c r="E12" s="60">
        <f t="shared" si="0"/>
        <v>225</v>
      </c>
      <c r="F12" s="71">
        <v>225</v>
      </c>
      <c r="G12" s="60">
        <v>0</v>
      </c>
    </row>
    <row r="13" spans="1:7" ht="13.5" thickBot="1">
      <c r="A13" s="56" t="s">
        <v>92</v>
      </c>
      <c r="B13" s="57">
        <f>SUM(B4:B12)</f>
        <v>100</v>
      </c>
      <c r="C13" s="57"/>
      <c r="D13" s="72"/>
      <c r="E13" s="57">
        <f>SUM(E4:E12)</f>
        <v>4500</v>
      </c>
      <c r="F13" s="57">
        <f>SUM(F4:F12)</f>
        <v>4140</v>
      </c>
      <c r="G13" s="57" t="e">
        <f>SUM(G4:G12)</f>
        <v>#VALUE!</v>
      </c>
    </row>
  </sheetData>
  <dataValidations count="1">
    <dataValidation allowBlank="1" showErrorMessage="1" sqref="A4:A12"/>
  </dataValidation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B2:L36"/>
  <sheetViews>
    <sheetView workbookViewId="0" topLeftCell="A1">
      <pane xSplit="3" ySplit="2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2" sqref="D12"/>
    </sheetView>
  </sheetViews>
  <sheetFormatPr defaultColWidth="11.421875" defaultRowHeight="12.75"/>
  <cols>
    <col min="1" max="1" width="4.421875" style="0" customWidth="1"/>
    <col min="2" max="2" width="35.7109375" style="0" customWidth="1"/>
    <col min="3" max="3" width="5.28125" style="0" customWidth="1"/>
    <col min="4" max="4" width="10.00390625" style="0" customWidth="1"/>
    <col min="5" max="5" width="15.7109375" style="0" customWidth="1"/>
    <col min="6" max="6" width="14.28125" style="0" customWidth="1"/>
    <col min="7" max="7" width="8.00390625" style="0" customWidth="1"/>
    <col min="8" max="8" width="16.140625" style="0" bestFit="1" customWidth="1"/>
    <col min="9" max="11" width="10.140625" style="0" customWidth="1"/>
    <col min="12" max="12" width="11.57421875" style="0" bestFit="1" customWidth="1"/>
  </cols>
  <sheetData>
    <row r="2" spans="4:6" ht="12.75">
      <c r="D2" s="29" t="s">
        <v>22</v>
      </c>
      <c r="E2" s="29" t="s">
        <v>43</v>
      </c>
      <c r="F2" s="29" t="s">
        <v>42</v>
      </c>
    </row>
    <row r="4" spans="3:12" ht="12.75">
      <c r="C4" s="23"/>
      <c r="D4" t="s">
        <v>0</v>
      </c>
      <c r="E4" t="s">
        <v>41</v>
      </c>
      <c r="F4" s="28">
        <v>4000</v>
      </c>
      <c r="H4" s="22" t="s">
        <v>45</v>
      </c>
      <c r="I4" s="22" t="s">
        <v>0</v>
      </c>
      <c r="J4" s="8"/>
      <c r="K4" s="8"/>
      <c r="L4" s="9"/>
    </row>
    <row r="5" spans="2:12" ht="12.75">
      <c r="B5" s="39" t="s">
        <v>71</v>
      </c>
      <c r="C5" s="23"/>
      <c r="D5" t="s">
        <v>0</v>
      </c>
      <c r="E5" t="s">
        <v>41</v>
      </c>
      <c r="F5" s="28">
        <v>4000</v>
      </c>
      <c r="H5" s="22" t="s">
        <v>41</v>
      </c>
      <c r="I5" s="7" t="s">
        <v>0</v>
      </c>
      <c r="J5" s="10" t="s">
        <v>3</v>
      </c>
      <c r="K5" s="10" t="s">
        <v>23</v>
      </c>
      <c r="L5" s="5" t="s">
        <v>24</v>
      </c>
    </row>
    <row r="6" spans="2:12" ht="12.75">
      <c r="B6" s="33" t="s">
        <v>86</v>
      </c>
      <c r="C6" s="23"/>
      <c r="D6" t="s">
        <v>0</v>
      </c>
      <c r="E6" t="s">
        <v>41</v>
      </c>
      <c r="H6" s="7" t="s">
        <v>34</v>
      </c>
      <c r="I6" s="11">
        <v>4000</v>
      </c>
      <c r="J6" s="12"/>
      <c r="K6" s="12"/>
      <c r="L6" s="13">
        <v>4000</v>
      </c>
    </row>
    <row r="7" spans="2:12" ht="12.75">
      <c r="B7" s="24" t="s">
        <v>72</v>
      </c>
      <c r="C7" s="23"/>
      <c r="D7" t="s">
        <v>3</v>
      </c>
      <c r="E7" t="s">
        <v>41</v>
      </c>
      <c r="H7" s="14" t="s">
        <v>36</v>
      </c>
      <c r="I7" s="15"/>
      <c r="J7" s="16"/>
      <c r="K7" s="16"/>
      <c r="L7" s="17"/>
    </row>
    <row r="8" spans="2:12" ht="12.75">
      <c r="B8" s="24" t="s">
        <v>34</v>
      </c>
      <c r="C8" s="23"/>
      <c r="H8" s="14" t="s">
        <v>23</v>
      </c>
      <c r="I8" s="15"/>
      <c r="J8" s="16"/>
      <c r="K8" s="16"/>
      <c r="L8" s="17"/>
    </row>
    <row r="9" spans="2:12" ht="12.75">
      <c r="B9" s="24" t="s">
        <v>36</v>
      </c>
      <c r="C9" s="23"/>
      <c r="H9" s="18" t="s">
        <v>24</v>
      </c>
      <c r="I9" s="19">
        <v>4000</v>
      </c>
      <c r="J9" s="20"/>
      <c r="K9" s="20"/>
      <c r="L9" s="21">
        <v>4000</v>
      </c>
    </row>
    <row r="10" spans="2:3" ht="12.75">
      <c r="B10" s="33" t="s">
        <v>58</v>
      </c>
      <c r="C10" s="23"/>
    </row>
    <row r="11" spans="2:3" ht="12.75">
      <c r="B11" s="24" t="s">
        <v>30</v>
      </c>
      <c r="C11" s="23"/>
    </row>
    <row r="12" spans="2:3" ht="12.75">
      <c r="B12" s="24" t="s">
        <v>59</v>
      </c>
      <c r="C12" s="23"/>
    </row>
    <row r="13" spans="2:3" ht="12.75">
      <c r="B13" s="1" t="s">
        <v>75</v>
      </c>
      <c r="C13" s="23"/>
    </row>
    <row r="14" spans="2:3" ht="12.75">
      <c r="B14" s="24" t="s">
        <v>73</v>
      </c>
      <c r="C14" s="23"/>
    </row>
    <row r="15" spans="2:3" ht="12.75">
      <c r="B15" s="35" t="s">
        <v>74</v>
      </c>
      <c r="C15" s="23"/>
    </row>
    <row r="16" ht="12.75">
      <c r="B16" s="24" t="s">
        <v>32</v>
      </c>
    </row>
    <row r="17" spans="2:3" ht="12.75">
      <c r="B17" s="1" t="s">
        <v>76</v>
      </c>
      <c r="C17" s="23"/>
    </row>
    <row r="18" spans="2:3" ht="12.75">
      <c r="B18" s="24" t="s">
        <v>29</v>
      </c>
      <c r="C18" s="23"/>
    </row>
    <row r="19" spans="2:3" ht="12.75">
      <c r="B19" s="24" t="s">
        <v>31</v>
      </c>
      <c r="C19" s="23"/>
    </row>
    <row r="20" spans="2:3" ht="12.75">
      <c r="B20" s="24" t="s">
        <v>37</v>
      </c>
      <c r="C20" s="23"/>
    </row>
    <row r="21" spans="2:3" ht="12.75">
      <c r="B21" s="24" t="s">
        <v>38</v>
      </c>
      <c r="C21" s="23"/>
    </row>
    <row r="22" spans="2:3" ht="12.75">
      <c r="B22" s="24" t="s">
        <v>35</v>
      </c>
      <c r="C22" s="23"/>
    </row>
    <row r="23" spans="2:3" ht="12.75">
      <c r="B23" s="24" t="s">
        <v>33</v>
      </c>
      <c r="C23" s="23"/>
    </row>
    <row r="24" spans="2:3" ht="12.75">
      <c r="B24" s="23"/>
      <c r="C24" s="23"/>
    </row>
    <row r="25" spans="2:3" ht="12.75">
      <c r="B25" s="24" t="s">
        <v>0</v>
      </c>
      <c r="C25" s="23"/>
    </row>
    <row r="26" spans="2:3" ht="12.75">
      <c r="B26" s="24" t="s">
        <v>1</v>
      </c>
      <c r="C26" s="23"/>
    </row>
    <row r="27" spans="2:3" ht="12.75">
      <c r="B27" s="24" t="s">
        <v>2</v>
      </c>
      <c r="C27" s="23"/>
    </row>
    <row r="28" spans="2:3" ht="12.75">
      <c r="B28" s="24" t="s">
        <v>3</v>
      </c>
      <c r="C28" s="23"/>
    </row>
    <row r="29" spans="2:3" ht="12.75">
      <c r="B29" s="24" t="s">
        <v>4</v>
      </c>
      <c r="C29" s="23"/>
    </row>
    <row r="30" spans="2:3" ht="12.75">
      <c r="B30" s="24" t="s">
        <v>5</v>
      </c>
      <c r="C30" s="23"/>
    </row>
    <row r="31" spans="2:3" ht="12.75">
      <c r="B31" s="24" t="s">
        <v>6</v>
      </c>
      <c r="C31" s="23"/>
    </row>
    <row r="32" spans="2:3" ht="12.75">
      <c r="B32" s="24" t="s">
        <v>7</v>
      </c>
      <c r="C32" s="23"/>
    </row>
    <row r="33" ht="12.75">
      <c r="B33" s="24" t="s">
        <v>8</v>
      </c>
    </row>
    <row r="34" ht="12.75">
      <c r="B34" s="24" t="s">
        <v>9</v>
      </c>
    </row>
    <row r="35" ht="12.75">
      <c r="B35" s="24" t="s">
        <v>10</v>
      </c>
    </row>
    <row r="36" ht="12.75">
      <c r="B36" s="24" t="s">
        <v>11</v>
      </c>
    </row>
  </sheetData>
  <autoFilter ref="D2:F7"/>
  <dataValidations count="4">
    <dataValidation type="list" allowBlank="1" showInputMessage="1" showErrorMessage="1" sqref="E8:E442">
      <formula1>$B$5:$B$19</formula1>
    </dataValidation>
    <dataValidation errorStyle="information" type="custom" allowBlank="1" showInputMessage="1" showErrorMessage="1" errorTitle="La cantidad es correcta?" sqref="F4:F5">
      <formula1>"&lt; 3000"</formula1>
    </dataValidation>
    <dataValidation type="list" allowBlank="1" showInputMessage="1" showErrorMessage="1" sqref="D4:D462">
      <formula1>$B$25:$B$36</formula1>
    </dataValidation>
    <dataValidation type="list" allowBlank="1" showInputMessage="1" showErrorMessage="1" sqref="E4:E7">
      <formula1>$B$5:$B$23</formula1>
    </dataValidation>
  </dataValidation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aas</cp:lastModifiedBy>
  <dcterms:modified xsi:type="dcterms:W3CDTF">2010-04-13T23:22:03Z</dcterms:modified>
  <cp:category/>
  <cp:version/>
  <cp:contentType/>
  <cp:contentStatus/>
</cp:coreProperties>
</file>