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\Documents\BAH\"/>
    </mc:Choice>
  </mc:AlternateContent>
  <bookViews>
    <workbookView xWindow="0" yWindow="0" windowWidth="11655" windowHeight="4650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K19" i="1" l="1"/>
  <c r="K21" i="1" s="1"/>
  <c r="J19" i="1"/>
  <c r="J21" i="1" s="1"/>
  <c r="I19" i="1"/>
  <c r="I21" i="1" s="1"/>
  <c r="H19" i="1"/>
  <c r="H21" i="1" s="1"/>
  <c r="G19" i="1"/>
  <c r="G21" i="1" s="1"/>
  <c r="F19" i="1"/>
  <c r="F21" i="1" s="1"/>
  <c r="E19" i="1"/>
  <c r="E21" i="1" s="1"/>
  <c r="D19" i="1"/>
  <c r="D21" i="1" s="1"/>
  <c r="C19" i="1"/>
  <c r="C21" i="1" s="1"/>
</calcChain>
</file>

<file path=xl/sharedStrings.xml><?xml version="1.0" encoding="utf-8"?>
<sst xmlns="http://schemas.openxmlformats.org/spreadsheetml/2006/main" count="67" uniqueCount="37">
  <si>
    <t>Muestra</t>
  </si>
  <si>
    <t>pH</t>
  </si>
  <si>
    <t>Capacidad de almacenamiento de agua</t>
  </si>
  <si>
    <t xml:space="preserve">Cromatografía </t>
  </si>
  <si>
    <t>Profundidad</t>
  </si>
  <si>
    <t>0-20 cm</t>
  </si>
  <si>
    <t>20-40 cm</t>
  </si>
  <si>
    <t>Vega del lugar</t>
  </si>
  <si>
    <t>Parcela externa</t>
  </si>
  <si>
    <t>Congosto 1</t>
  </si>
  <si>
    <t>Congosto 2</t>
  </si>
  <si>
    <t>Congosto 3</t>
  </si>
  <si>
    <t>Humedad (%)</t>
  </si>
  <si>
    <t>-</t>
  </si>
  <si>
    <t>Densidad Real</t>
  </si>
  <si>
    <t>Densidad Aparente</t>
  </si>
  <si>
    <t>Metales</t>
  </si>
  <si>
    <t>Nitrógeno (g/kg)</t>
  </si>
  <si>
    <t>Fósforo (mg/kg)</t>
  </si>
  <si>
    <t>Carbonatos (%)</t>
  </si>
  <si>
    <t>Porosidad (%)</t>
  </si>
  <si>
    <t>Cloruros (mg/kg)</t>
  </si>
  <si>
    <t>Nitritos (mg/kg)</t>
  </si>
  <si>
    <t>Nitratos (mg/kg)</t>
  </si>
  <si>
    <t>Fosfatos (mg/kg)</t>
  </si>
  <si>
    <t>Sulfatos (mg/kg)</t>
  </si>
  <si>
    <t xml:space="preserve">C/N </t>
  </si>
  <si>
    <t>Conductividad (dS/mm)</t>
  </si>
  <si>
    <t>Carbono Orgánico (g/kg)</t>
  </si>
  <si>
    <t>Sodio (Na) (mg/kg)</t>
  </si>
  <si>
    <t>Potasio (K) (mg/kg)</t>
  </si>
  <si>
    <t>Calcio (Ca) (mg/kg)</t>
  </si>
  <si>
    <t>Magnesio (Mg) (mg/kg)</t>
  </si>
  <si>
    <t>Cadmio (Cd)</t>
  </si>
  <si>
    <t>Plomo (Pb)</t>
  </si>
  <si>
    <t>Zinc (Zn)</t>
  </si>
  <si>
    <t>Cobre (Cu)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</si>
</sst>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0" fillId="0" borderId="0" xfId="0" applyAlignment="1">
      <alignment shrinkToFit="1"/>
    </xf>
    <xf numFmtId="2" fontId="0" fillId="0" borderId="29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/>
    </xf>
    <xf numFmtId="0" fontId="0" fillId="3" borderId="8" xfId="0" applyFill="1" applyBorder="1" applyAlignment="1"/>
    <xf numFmtId="0" fontId="1" fillId="3" borderId="20" xfId="0" applyFont="1" applyFill="1" applyBorder="1" applyAlignment="1">
      <alignment horizontal="center" vertical="center"/>
    </xf>
    <xf numFmtId="0" fontId="0" fillId="3" borderId="10" xfId="0" applyFill="1" applyBorder="1" applyAlignment="1"/>
    <xf numFmtId="0" fontId="1" fillId="3" borderId="20" xfId="0" applyFont="1" applyFill="1" applyBorder="1" applyAlignment="1">
      <alignment horizontal="center" vertical="center" textRotation="90"/>
    </xf>
    <xf numFmtId="0" fontId="1" fillId="3" borderId="19" xfId="0" applyFont="1" applyFill="1" applyBorder="1" applyAlignment="1">
      <alignment horizontal="center" vertical="center" textRotation="90"/>
    </xf>
    <xf numFmtId="0" fontId="1" fillId="3" borderId="21" xfId="0" applyFont="1" applyFill="1" applyBorder="1" applyAlignment="1">
      <alignment horizontal="center" vertical="center" textRotation="90"/>
    </xf>
    <xf numFmtId="0" fontId="1" fillId="3" borderId="22" xfId="0" applyFont="1" applyFill="1" applyBorder="1" applyAlignment="1">
      <alignment horizontal="center" vertical="center" textRotation="90"/>
    </xf>
    <xf numFmtId="0" fontId="1" fillId="3" borderId="23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2" borderId="3" xfId="0" applyFill="1" applyBorder="1" applyAlignment="1"/>
    <xf numFmtId="0" fontId="1" fillId="2" borderId="21" xfId="0" applyFont="1" applyFill="1" applyBorder="1" applyAlignment="1">
      <alignment horizontal="center" vertical="center"/>
    </xf>
    <xf numFmtId="0" fontId="0" fillId="2" borderId="6" xfId="0" applyFill="1" applyBorder="1" applyAlignment="1"/>
    <xf numFmtId="0" fontId="1" fillId="3" borderId="25" xfId="0" applyFont="1" applyFill="1" applyBorder="1" applyAlignment="1">
      <alignment horizontal="center" vertical="center"/>
    </xf>
    <xf numFmtId="0" fontId="0" fillId="3" borderId="26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1971675</xdr:colOff>
      <xdr:row>7</xdr:row>
      <xdr:rowOff>114300</xdr:rowOff>
    </xdr:to>
    <xdr:pic>
      <xdr:nvPicPr>
        <xdr:cNvPr id="1025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"/>
          <a:ext cx="22479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36</xdr:row>
      <xdr:rowOff>0</xdr:rowOff>
    </xdr:from>
    <xdr:to>
      <xdr:col>10</xdr:col>
      <xdr:colOff>76200</xdr:colOff>
      <xdr:row>60</xdr:row>
      <xdr:rowOff>9525</xdr:rowOff>
    </xdr:to>
    <xdr:pic>
      <xdr:nvPicPr>
        <xdr:cNvPr id="1026" name="2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7124700"/>
          <a:ext cx="10058400" cy="458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1619250</xdr:colOff>
      <xdr:row>0</xdr:row>
      <xdr:rowOff>57150</xdr:rowOff>
    </xdr:from>
    <xdr:to>
      <xdr:col>2</xdr:col>
      <xdr:colOff>295275</xdr:colOff>
      <xdr:row>7</xdr:row>
      <xdr:rowOff>161925</xdr:rowOff>
    </xdr:to>
    <xdr:pic>
      <xdr:nvPicPr>
        <xdr:cNvPr id="1027" name="4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5475" y="57150"/>
          <a:ext cx="10096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K75"/>
  <sheetViews>
    <sheetView tabSelected="1" topLeftCell="A16" zoomScaleNormal="100" workbookViewId="0">
      <selection activeCell="K58" sqref="K58"/>
    </sheetView>
  </sheetViews>
  <sheetFormatPr baseColWidth="10" defaultRowHeight="15" x14ac:dyDescent="0.25"/>
  <cols>
    <col min="1" max="1" width="4.140625" customWidth="1"/>
    <col min="2" max="2" width="35" customWidth="1"/>
    <col min="3" max="11" width="15.7109375" style="1" customWidth="1"/>
  </cols>
  <sheetData>
    <row r="8" spans="1:11" ht="15.75" thickBot="1" x14ac:dyDescent="0.3"/>
    <row r="9" spans="1:11" ht="15.75" thickTop="1" x14ac:dyDescent="0.25">
      <c r="A9" s="51" t="s">
        <v>0</v>
      </c>
      <c r="B9" s="52"/>
      <c r="C9" s="2" t="s">
        <v>7</v>
      </c>
      <c r="D9" s="3" t="s">
        <v>7</v>
      </c>
      <c r="E9" s="3" t="s">
        <v>9</v>
      </c>
      <c r="F9" s="3" t="s">
        <v>9</v>
      </c>
      <c r="G9" s="3" t="s">
        <v>10</v>
      </c>
      <c r="H9" s="3" t="s">
        <v>10</v>
      </c>
      <c r="I9" s="3" t="s">
        <v>11</v>
      </c>
      <c r="J9" s="3" t="s">
        <v>11</v>
      </c>
      <c r="K9" s="4" t="s">
        <v>8</v>
      </c>
    </row>
    <row r="10" spans="1:11" ht="15.75" thickBot="1" x14ac:dyDescent="0.3">
      <c r="A10" s="53" t="s">
        <v>4</v>
      </c>
      <c r="B10" s="54"/>
      <c r="C10" s="5" t="s">
        <v>5</v>
      </c>
      <c r="D10" s="6" t="s">
        <v>6</v>
      </c>
      <c r="E10" s="6" t="s">
        <v>5</v>
      </c>
      <c r="F10" s="6" t="s">
        <v>6</v>
      </c>
      <c r="G10" s="6" t="s">
        <v>5</v>
      </c>
      <c r="H10" s="6" t="s">
        <v>6</v>
      </c>
      <c r="I10" s="6" t="s">
        <v>5</v>
      </c>
      <c r="J10" s="6" t="s">
        <v>6</v>
      </c>
      <c r="K10" s="7" t="s">
        <v>5</v>
      </c>
    </row>
    <row r="11" spans="1:11" ht="15.75" thickTop="1" x14ac:dyDescent="0.25">
      <c r="A11" s="42" t="s">
        <v>12</v>
      </c>
      <c r="B11" s="43"/>
      <c r="C11" s="13">
        <v>19.22</v>
      </c>
      <c r="D11" s="14">
        <v>16.62</v>
      </c>
      <c r="E11" s="14">
        <v>21.22</v>
      </c>
      <c r="F11" s="14">
        <v>17.8</v>
      </c>
      <c r="G11" s="14">
        <v>17.920000000000002</v>
      </c>
      <c r="H11" s="14">
        <v>13.11</v>
      </c>
      <c r="I11" s="14">
        <v>16.489999999999998</v>
      </c>
      <c r="J11" s="14">
        <v>12.1</v>
      </c>
      <c r="K11" s="15">
        <v>21</v>
      </c>
    </row>
    <row r="12" spans="1:11" x14ac:dyDescent="0.25">
      <c r="A12" s="40" t="s">
        <v>14</v>
      </c>
      <c r="B12" s="41"/>
      <c r="C12" s="16">
        <v>2.255639097744361</v>
      </c>
      <c r="D12" s="17" t="s">
        <v>13</v>
      </c>
      <c r="E12" s="17">
        <v>2.2641509433962246</v>
      </c>
      <c r="F12" s="17" t="s">
        <v>13</v>
      </c>
      <c r="G12" s="17">
        <v>2.3391812865497066</v>
      </c>
      <c r="H12" s="17" t="s">
        <v>13</v>
      </c>
      <c r="I12" s="17">
        <v>2.1857923497267753</v>
      </c>
      <c r="J12" s="17" t="s">
        <v>13</v>
      </c>
      <c r="K12" s="18" t="s">
        <v>13</v>
      </c>
    </row>
    <row r="13" spans="1:11" x14ac:dyDescent="0.25">
      <c r="A13" s="40" t="s">
        <v>15</v>
      </c>
      <c r="B13" s="41"/>
      <c r="C13" s="16">
        <v>1.0055513114336645</v>
      </c>
      <c r="D13" s="17" t="s">
        <v>13</v>
      </c>
      <c r="E13" s="17">
        <v>0.96409472880061153</v>
      </c>
      <c r="F13" s="17" t="s">
        <v>13</v>
      </c>
      <c r="G13" s="17">
        <v>1.0713521772345302</v>
      </c>
      <c r="H13" s="17" t="s">
        <v>13</v>
      </c>
      <c r="I13" s="17">
        <v>1.1545709192768021</v>
      </c>
      <c r="J13" s="17" t="s">
        <v>13</v>
      </c>
      <c r="K13" s="18" t="s">
        <v>13</v>
      </c>
    </row>
    <row r="14" spans="1:11" x14ac:dyDescent="0.25">
      <c r="A14" s="40" t="s">
        <v>20</v>
      </c>
      <c r="B14" s="41"/>
      <c r="C14" s="16">
        <v>55.420558526440878</v>
      </c>
      <c r="D14" s="17" t="s">
        <v>13</v>
      </c>
      <c r="E14" s="17">
        <v>57.419149477972951</v>
      </c>
      <c r="F14" s="17" t="s">
        <v>13</v>
      </c>
      <c r="G14" s="17">
        <v>54.199694423223811</v>
      </c>
      <c r="H14" s="17" t="s">
        <v>13</v>
      </c>
      <c r="I14" s="17">
        <v>47.17838044308629</v>
      </c>
      <c r="J14" s="17" t="s">
        <v>13</v>
      </c>
      <c r="K14" s="18" t="s">
        <v>13</v>
      </c>
    </row>
    <row r="15" spans="1:11" x14ac:dyDescent="0.25">
      <c r="A15" s="40" t="s">
        <v>2</v>
      </c>
      <c r="B15" s="41"/>
      <c r="C15" s="16">
        <v>23.151175463179204</v>
      </c>
      <c r="D15" s="17" t="s">
        <v>13</v>
      </c>
      <c r="E15" s="17">
        <v>29.428869668953155</v>
      </c>
      <c r="F15" s="17" t="s">
        <v>13</v>
      </c>
      <c r="G15" s="17">
        <v>24.276457883369336</v>
      </c>
      <c r="H15" s="17" t="s">
        <v>13</v>
      </c>
      <c r="I15" s="17">
        <v>21.257381035081604</v>
      </c>
      <c r="J15" s="17" t="s">
        <v>13</v>
      </c>
      <c r="K15" s="18" t="s">
        <v>13</v>
      </c>
    </row>
    <row r="16" spans="1:11" x14ac:dyDescent="0.25">
      <c r="A16" s="40" t="s">
        <v>1</v>
      </c>
      <c r="B16" s="41"/>
      <c r="C16" s="16">
        <v>8.2899999999999991</v>
      </c>
      <c r="D16" s="17">
        <v>8.5</v>
      </c>
      <c r="E16" s="17">
        <v>8.1999999999999993</v>
      </c>
      <c r="F16" s="17">
        <v>8.2100000000000009</v>
      </c>
      <c r="G16" s="17">
        <v>8.2899999999999991</v>
      </c>
      <c r="H16" s="17">
        <v>8.2799999999999994</v>
      </c>
      <c r="I16" s="17">
        <v>8.4499999999999993</v>
      </c>
      <c r="J16" s="17">
        <v>8.43</v>
      </c>
      <c r="K16" s="18">
        <v>8.24</v>
      </c>
    </row>
    <row r="17" spans="1:11" x14ac:dyDescent="0.25">
      <c r="A17" s="40" t="s">
        <v>27</v>
      </c>
      <c r="B17" s="41"/>
      <c r="C17" s="16">
        <v>181.9</v>
      </c>
      <c r="D17" s="17">
        <v>174.7</v>
      </c>
      <c r="E17" s="17">
        <v>216</v>
      </c>
      <c r="F17" s="17">
        <v>341</v>
      </c>
      <c r="G17" s="17">
        <v>209</v>
      </c>
      <c r="H17" s="17">
        <v>342</v>
      </c>
      <c r="I17" s="17">
        <v>224</v>
      </c>
      <c r="J17" s="17">
        <v>366</v>
      </c>
      <c r="K17" s="18">
        <v>220</v>
      </c>
    </row>
    <row r="18" spans="1:11" x14ac:dyDescent="0.25">
      <c r="A18" s="40" t="s">
        <v>19</v>
      </c>
      <c r="B18" s="41"/>
      <c r="C18" s="16">
        <v>14.265266585177047</v>
      </c>
      <c r="D18" s="17">
        <v>14.393782253126597</v>
      </c>
      <c r="E18" s="17">
        <v>14.227634499659011</v>
      </c>
      <c r="F18" s="17">
        <v>14.281111317236315</v>
      </c>
      <c r="G18" s="17">
        <v>14.210666437990978</v>
      </c>
      <c r="H18" s="17">
        <v>14.321632356229561</v>
      </c>
      <c r="I18" s="17">
        <v>14.474074176183944</v>
      </c>
      <c r="J18" s="17">
        <v>14.446378105881525</v>
      </c>
      <c r="K18" s="18">
        <v>14.437578902692316</v>
      </c>
    </row>
    <row r="19" spans="1:11" x14ac:dyDescent="0.25">
      <c r="A19" s="40" t="s">
        <v>28</v>
      </c>
      <c r="B19" s="41"/>
      <c r="C19" s="16">
        <f>2.25083472405403*10</f>
        <v>22.508347240540299</v>
      </c>
      <c r="D19" s="17">
        <f>1.12537395401595*10</f>
        <v>11.253739540159501</v>
      </c>
      <c r="E19" s="17">
        <f>3.00372105153427*10</f>
        <v>30.0372105153427</v>
      </c>
      <c r="F19" s="17">
        <f>2.2470945654208*10</f>
        <v>22.470945654208002</v>
      </c>
      <c r="G19" s="17">
        <f>2.71220919125799*10</f>
        <v>27.122091912579901</v>
      </c>
      <c r="H19" s="17">
        <f>0.90905501881302*10</f>
        <v>9.0905501881301998</v>
      </c>
      <c r="I19" s="17">
        <f>1.80378085454054*10</f>
        <v>18.037808545405401</v>
      </c>
      <c r="J19" s="17">
        <f>1.2371033915963*10</f>
        <v>12.371033915962999</v>
      </c>
      <c r="K19" s="18">
        <f>2.19923244113473*10</f>
        <v>21.992324411347298</v>
      </c>
    </row>
    <row r="20" spans="1:11" x14ac:dyDescent="0.25">
      <c r="A20" s="40" t="s">
        <v>17</v>
      </c>
      <c r="B20" s="41"/>
      <c r="C20" s="16">
        <v>2.6</v>
      </c>
      <c r="D20" s="17">
        <v>1.9</v>
      </c>
      <c r="E20" s="17">
        <v>4</v>
      </c>
      <c r="F20" s="17">
        <v>2.7</v>
      </c>
      <c r="G20" s="17">
        <v>3.8</v>
      </c>
      <c r="H20" s="17">
        <v>1.5</v>
      </c>
      <c r="I20" s="17">
        <v>2.2999999999999998</v>
      </c>
      <c r="J20" s="17">
        <v>1.9</v>
      </c>
      <c r="K20" s="18">
        <v>2.6</v>
      </c>
    </row>
    <row r="21" spans="1:11" x14ac:dyDescent="0.25">
      <c r="A21" s="49" t="s">
        <v>26</v>
      </c>
      <c r="B21" s="50"/>
      <c r="C21" s="19">
        <f>C19/C20</f>
        <v>8.6570566309770385</v>
      </c>
      <c r="D21" s="20">
        <f t="shared" ref="D21:K21" si="0">D19/D20</f>
        <v>5.9230208106102635</v>
      </c>
      <c r="E21" s="20">
        <f t="shared" si="0"/>
        <v>7.509302628835675</v>
      </c>
      <c r="F21" s="20">
        <f t="shared" si="0"/>
        <v>8.3225724645214818</v>
      </c>
      <c r="G21" s="20">
        <f t="shared" si="0"/>
        <v>7.1373926085736583</v>
      </c>
      <c r="H21" s="20">
        <f t="shared" si="0"/>
        <v>6.0603667920867998</v>
      </c>
      <c r="I21" s="20">
        <f t="shared" si="0"/>
        <v>7.8425254545240879</v>
      </c>
      <c r="J21" s="20">
        <f t="shared" si="0"/>
        <v>6.5110704820857892</v>
      </c>
      <c r="K21" s="21">
        <f t="shared" si="0"/>
        <v>8.4585863120566529</v>
      </c>
    </row>
    <row r="22" spans="1:11" ht="15.75" thickBot="1" x14ac:dyDescent="0.3">
      <c r="A22" s="55" t="s">
        <v>18</v>
      </c>
      <c r="B22" s="56"/>
      <c r="C22" s="19">
        <v>11.611874846053718</v>
      </c>
      <c r="D22" s="20">
        <v>78.030157070159916</v>
      </c>
      <c r="E22" s="20">
        <v>44.368063482046125</v>
      </c>
      <c r="F22" s="20">
        <v>26.505649213790889</v>
      </c>
      <c r="G22" s="20">
        <v>30.107666802367689</v>
      </c>
      <c r="H22" s="20">
        <v>14.348670158386229</v>
      </c>
      <c r="I22" s="20">
        <v>91.196557593345631</v>
      </c>
      <c r="J22" s="20">
        <v>19.341432659379478</v>
      </c>
      <c r="K22" s="21">
        <v>74.280692557831756</v>
      </c>
    </row>
    <row r="23" spans="1:11" x14ac:dyDescent="0.25">
      <c r="A23" s="47" t="s">
        <v>3</v>
      </c>
      <c r="B23" s="8" t="s">
        <v>21</v>
      </c>
      <c r="C23" s="22">
        <v>46.885979999999996</v>
      </c>
      <c r="D23" s="23">
        <v>56.767630000000004</v>
      </c>
      <c r="E23" s="23">
        <v>65.600719999999995</v>
      </c>
      <c r="F23" s="23">
        <v>219.01687000000004</v>
      </c>
      <c r="G23" s="23">
        <v>60.64318999999999</v>
      </c>
      <c r="H23" s="23">
        <v>244.68937100000002</v>
      </c>
      <c r="I23" s="23">
        <v>71.655640000000005</v>
      </c>
      <c r="J23" s="23">
        <v>200.93434999999999</v>
      </c>
      <c r="K23" s="24">
        <v>71.74045000000001</v>
      </c>
    </row>
    <row r="24" spans="1:11" x14ac:dyDescent="0.25">
      <c r="A24" s="45"/>
      <c r="B24" s="9" t="s">
        <v>22</v>
      </c>
      <c r="C24" s="16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8">
        <v>0</v>
      </c>
    </row>
    <row r="25" spans="1:11" x14ac:dyDescent="0.25">
      <c r="A25" s="45"/>
      <c r="B25" s="9" t="s">
        <v>23</v>
      </c>
      <c r="C25" s="16">
        <v>54.851399999999998</v>
      </c>
      <c r="D25" s="17">
        <v>35.450690000000002</v>
      </c>
      <c r="E25" s="17">
        <v>76.057879999999997</v>
      </c>
      <c r="F25" s="17">
        <v>106.75596999999999</v>
      </c>
      <c r="G25" s="17">
        <v>74.860740000000007</v>
      </c>
      <c r="H25" s="17">
        <v>108.35047999999999</v>
      </c>
      <c r="I25" s="17">
        <v>72.954369999999997</v>
      </c>
      <c r="J25" s="17">
        <v>11.115550000000001</v>
      </c>
      <c r="K25" s="18">
        <v>88.419104999999988</v>
      </c>
    </row>
    <row r="26" spans="1:11" x14ac:dyDescent="0.25">
      <c r="A26" s="45"/>
      <c r="B26" s="9" t="s">
        <v>24</v>
      </c>
      <c r="C26" s="16">
        <v>29.589999999999996</v>
      </c>
      <c r="D26" s="17">
        <v>7.0432999999999986</v>
      </c>
      <c r="E26" s="17">
        <v>41.671899999999994</v>
      </c>
      <c r="F26" s="17">
        <v>16.797399999999996</v>
      </c>
      <c r="G26" s="17">
        <v>37.057499999999997</v>
      </c>
      <c r="H26" s="17">
        <v>17.065199999999997</v>
      </c>
      <c r="I26" s="17">
        <v>7.7024999999999988</v>
      </c>
      <c r="J26" s="17">
        <v>1.7799999999999998</v>
      </c>
      <c r="K26" s="18">
        <v>16.632599999999996</v>
      </c>
    </row>
    <row r="27" spans="1:11" x14ac:dyDescent="0.25">
      <c r="A27" s="45"/>
      <c r="B27" s="9" t="s">
        <v>25</v>
      </c>
      <c r="C27" s="16">
        <v>41.867980000000003</v>
      </c>
      <c r="D27" s="17">
        <v>56.773075000000006</v>
      </c>
      <c r="E27" s="17">
        <v>55.029090000000011</v>
      </c>
      <c r="F27" s="17">
        <v>171.2355</v>
      </c>
      <c r="G27" s="17">
        <v>63.491555000000005</v>
      </c>
      <c r="H27" s="17">
        <v>210.17632499999996</v>
      </c>
      <c r="I27" s="17">
        <v>64.925975000000008</v>
      </c>
      <c r="J27" s="17">
        <v>411.05029500000001</v>
      </c>
      <c r="K27" s="18">
        <v>64.137350499999997</v>
      </c>
    </row>
    <row r="28" spans="1:11" x14ac:dyDescent="0.25">
      <c r="A28" s="40"/>
      <c r="B28" s="9" t="s">
        <v>29</v>
      </c>
      <c r="C28" s="16">
        <v>199.177545691906</v>
      </c>
      <c r="D28" s="17">
        <v>256.82767624020892</v>
      </c>
      <c r="E28" s="17">
        <v>182.46736292428199</v>
      </c>
      <c r="F28" s="17">
        <v>228.19843342036552</v>
      </c>
      <c r="G28" s="17">
        <v>147.25848563968671</v>
      </c>
      <c r="H28" s="17">
        <v>173.29852045256749</v>
      </c>
      <c r="I28" s="17">
        <v>382.55439512619671</v>
      </c>
      <c r="J28" s="17">
        <v>158.57267188859879</v>
      </c>
      <c r="K28" s="18">
        <v>271.17058311575283</v>
      </c>
    </row>
    <row r="29" spans="1:11" x14ac:dyDescent="0.25">
      <c r="A29" s="40"/>
      <c r="B29" s="9" t="s">
        <v>30</v>
      </c>
      <c r="C29" s="16">
        <v>0.40237912509593238</v>
      </c>
      <c r="D29" s="17">
        <v>2.2408544384753128E-2</v>
      </c>
      <c r="E29" s="17">
        <v>7.1863647991813745E-2</v>
      </c>
      <c r="F29" s="17">
        <v>4.3472755180353026E-2</v>
      </c>
      <c r="G29" s="17">
        <v>5.8584036838065998E-2</v>
      </c>
      <c r="H29" s="17">
        <v>3.4314402660526988E-2</v>
      </c>
      <c r="I29" s="17">
        <v>4.7136096188283447E-2</v>
      </c>
      <c r="J29" s="17">
        <v>2.0576873880787924E-2</v>
      </c>
      <c r="K29" s="18">
        <v>2.7445638270657453E-2</v>
      </c>
    </row>
    <row r="30" spans="1:11" x14ac:dyDescent="0.25">
      <c r="A30" s="40"/>
      <c r="B30" s="9" t="s">
        <v>31</v>
      </c>
      <c r="C30" s="16">
        <v>0.58440000000000003</v>
      </c>
      <c r="D30" s="17">
        <v>0.41349999999999998</v>
      </c>
      <c r="E30" s="17">
        <v>0.27129999999999999</v>
      </c>
      <c r="F30" s="17">
        <v>0.26800000000000002</v>
      </c>
      <c r="G30" s="17">
        <v>0.56230000000000002</v>
      </c>
      <c r="H30" s="17">
        <v>0.1515</v>
      </c>
      <c r="I30" s="17">
        <v>0.19450000000000001</v>
      </c>
      <c r="J30" s="17">
        <v>0.86140000000000005</v>
      </c>
      <c r="K30" s="18">
        <v>0.12690000000000001</v>
      </c>
    </row>
    <row r="31" spans="1:11" ht="15.75" thickBot="1" x14ac:dyDescent="0.3">
      <c r="A31" s="48"/>
      <c r="B31" s="10" t="s">
        <v>32</v>
      </c>
      <c r="C31" s="30">
        <v>0.20030000000000001</v>
      </c>
      <c r="D31" s="26">
        <v>0</v>
      </c>
      <c r="E31" s="26">
        <v>0.19139999999999999</v>
      </c>
      <c r="F31" s="26">
        <v>0.35</v>
      </c>
      <c r="G31" s="26">
        <v>0.35149999999999998</v>
      </c>
      <c r="H31" s="26">
        <v>0.27689999999999998</v>
      </c>
      <c r="I31" s="26">
        <v>0.27810000000000001</v>
      </c>
      <c r="J31" s="26">
        <v>0.29509999999999997</v>
      </c>
      <c r="K31" s="27">
        <v>0.28889999999999999</v>
      </c>
    </row>
    <row r="32" spans="1:11" x14ac:dyDescent="0.25">
      <c r="A32" s="44" t="s">
        <v>16</v>
      </c>
      <c r="B32" s="11" t="s">
        <v>33</v>
      </c>
      <c r="C32" s="13">
        <v>0</v>
      </c>
      <c r="D32" s="14">
        <v>0</v>
      </c>
      <c r="E32" s="14">
        <v>0</v>
      </c>
      <c r="F32" s="14">
        <v>2.0410000000000001E-2</v>
      </c>
      <c r="G32" s="14">
        <v>0</v>
      </c>
      <c r="H32" s="14">
        <v>0</v>
      </c>
      <c r="I32" s="14">
        <v>0</v>
      </c>
      <c r="J32" s="14">
        <v>0</v>
      </c>
      <c r="K32" s="15">
        <v>0</v>
      </c>
    </row>
    <row r="33" spans="1:11" x14ac:dyDescent="0.25">
      <c r="A33" s="45"/>
      <c r="B33" s="28" t="s">
        <v>34</v>
      </c>
      <c r="C33" s="16">
        <v>1.6339999999999999</v>
      </c>
      <c r="D33" s="17">
        <v>1.7370000000000001</v>
      </c>
      <c r="E33" s="17">
        <v>1.4059999999999999</v>
      </c>
      <c r="F33" s="17">
        <v>1.099</v>
      </c>
      <c r="G33" s="17">
        <v>1.117</v>
      </c>
      <c r="H33" s="17">
        <v>1.04</v>
      </c>
      <c r="I33" s="17">
        <v>1.0549999999999999</v>
      </c>
      <c r="J33" s="17">
        <v>0.89659999999999995</v>
      </c>
      <c r="K33" s="18">
        <v>1.125</v>
      </c>
    </row>
    <row r="34" spans="1:11" x14ac:dyDescent="0.25">
      <c r="A34" s="45"/>
      <c r="B34" s="28" t="s">
        <v>35</v>
      </c>
      <c r="C34" s="16">
        <v>0.48409999999999997</v>
      </c>
      <c r="D34" s="17">
        <v>0.2782</v>
      </c>
      <c r="E34" s="17">
        <v>2.09</v>
      </c>
      <c r="F34" s="17">
        <v>0.7661</v>
      </c>
      <c r="G34" s="17">
        <v>1.548</v>
      </c>
      <c r="H34" s="17">
        <v>0.3755</v>
      </c>
      <c r="I34" s="17">
        <v>0.31950000000000001</v>
      </c>
      <c r="J34" s="17">
        <v>0.17649999999999999</v>
      </c>
      <c r="K34" s="18">
        <v>0.34910000000000002</v>
      </c>
    </row>
    <row r="35" spans="1:11" ht="15.75" thickBot="1" x14ac:dyDescent="0.3">
      <c r="A35" s="46"/>
      <c r="B35" s="29" t="s">
        <v>36</v>
      </c>
      <c r="C35" s="25">
        <v>0.28489999999999999</v>
      </c>
      <c r="D35" s="26">
        <v>0.31580000000000003</v>
      </c>
      <c r="E35" s="26">
        <v>0.61599999999999999</v>
      </c>
      <c r="F35" s="26">
        <v>0.35959999999999998</v>
      </c>
      <c r="G35" s="26">
        <v>0.60570000000000002</v>
      </c>
      <c r="H35" s="26">
        <v>0.28839999999999999</v>
      </c>
      <c r="I35" s="26">
        <v>0.28989999999999999</v>
      </c>
      <c r="J35" s="26">
        <v>0.17580000000000001</v>
      </c>
      <c r="K35" s="27">
        <v>0.2334</v>
      </c>
    </row>
    <row r="36" spans="1:11" ht="15.75" thickTop="1" x14ac:dyDescent="0.25"/>
    <row r="61" spans="1:11" ht="15.75" thickBot="1" x14ac:dyDescent="0.3"/>
    <row r="62" spans="1:11" ht="15.75" thickTop="1" x14ac:dyDescent="0.25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3"/>
    </row>
    <row r="63" spans="1:11" x14ac:dyDescent="0.25">
      <c r="A63" s="34"/>
      <c r="B63" s="35"/>
      <c r="C63" s="35"/>
      <c r="D63" s="35"/>
      <c r="E63" s="35"/>
      <c r="F63" s="35"/>
      <c r="G63" s="35"/>
      <c r="H63" s="35"/>
      <c r="I63" s="35"/>
      <c r="J63" s="35"/>
      <c r="K63" s="36"/>
    </row>
    <row r="64" spans="1:11" x14ac:dyDescent="0.25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6"/>
    </row>
    <row r="65" spans="1:11" x14ac:dyDescent="0.25">
      <c r="A65" s="34"/>
      <c r="B65" s="35"/>
      <c r="C65" s="35"/>
      <c r="D65" s="35"/>
      <c r="E65" s="35"/>
      <c r="F65" s="35"/>
      <c r="G65" s="35"/>
      <c r="H65" s="35"/>
      <c r="I65" s="35"/>
      <c r="J65" s="35"/>
      <c r="K65" s="36"/>
    </row>
    <row r="66" spans="1:11" x14ac:dyDescent="0.25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6"/>
    </row>
    <row r="67" spans="1:11" x14ac:dyDescent="0.25">
      <c r="A67" s="34"/>
      <c r="B67" s="35"/>
      <c r="C67" s="35"/>
      <c r="D67" s="35"/>
      <c r="E67" s="35"/>
      <c r="F67" s="35"/>
      <c r="G67" s="35"/>
      <c r="H67" s="35"/>
      <c r="I67" s="35"/>
      <c r="J67" s="35"/>
      <c r="K67" s="36"/>
    </row>
    <row r="68" spans="1:11" x14ac:dyDescent="0.25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6"/>
    </row>
    <row r="69" spans="1:11" x14ac:dyDescent="0.25">
      <c r="A69" s="34"/>
      <c r="B69" s="35"/>
      <c r="C69" s="35"/>
      <c r="D69" s="35"/>
      <c r="E69" s="35"/>
      <c r="F69" s="35"/>
      <c r="G69" s="35"/>
      <c r="H69" s="35"/>
      <c r="I69" s="35"/>
      <c r="J69" s="35"/>
      <c r="K69" s="36"/>
    </row>
    <row r="70" spans="1:11" x14ac:dyDescent="0.25">
      <c r="A70" s="34"/>
      <c r="B70" s="35"/>
      <c r="C70" s="35"/>
      <c r="D70" s="35"/>
      <c r="E70" s="35"/>
      <c r="F70" s="35"/>
      <c r="G70" s="35"/>
      <c r="H70" s="35"/>
      <c r="I70" s="35"/>
      <c r="J70" s="35"/>
      <c r="K70" s="36"/>
    </row>
    <row r="71" spans="1:11" x14ac:dyDescent="0.25">
      <c r="A71" s="34"/>
      <c r="B71" s="35"/>
      <c r="C71" s="35"/>
      <c r="D71" s="35"/>
      <c r="E71" s="35"/>
      <c r="F71" s="35"/>
      <c r="G71" s="35"/>
      <c r="H71" s="35"/>
      <c r="I71" s="35"/>
      <c r="J71" s="35"/>
      <c r="K71" s="36"/>
    </row>
    <row r="72" spans="1:11" x14ac:dyDescent="0.25">
      <c r="A72" s="34"/>
      <c r="B72" s="35"/>
      <c r="C72" s="35"/>
      <c r="D72" s="35"/>
      <c r="E72" s="35"/>
      <c r="F72" s="35"/>
      <c r="G72" s="35"/>
      <c r="H72" s="35"/>
      <c r="I72" s="35"/>
      <c r="J72" s="35"/>
      <c r="K72" s="36"/>
    </row>
    <row r="73" spans="1:11" x14ac:dyDescent="0.25">
      <c r="A73" s="34"/>
      <c r="B73" s="35"/>
      <c r="C73" s="35"/>
      <c r="D73" s="35"/>
      <c r="E73" s="35"/>
      <c r="F73" s="35"/>
      <c r="G73" s="35"/>
      <c r="H73" s="35"/>
      <c r="I73" s="35"/>
      <c r="J73" s="35"/>
      <c r="K73" s="36"/>
    </row>
    <row r="74" spans="1:11" ht="15.75" thickBot="1" x14ac:dyDescent="0.3">
      <c r="A74" s="37"/>
      <c r="B74" s="38"/>
      <c r="C74" s="38"/>
      <c r="D74" s="38"/>
      <c r="E74" s="38"/>
      <c r="F74" s="38"/>
      <c r="G74" s="38"/>
      <c r="H74" s="38"/>
      <c r="I74" s="38"/>
      <c r="J74" s="38"/>
      <c r="K74" s="39"/>
    </row>
    <row r="75" spans="1:11" ht="15.75" thickTop="1" x14ac:dyDescent="0.25">
      <c r="A75" s="12"/>
    </row>
  </sheetData>
  <mergeCells count="17">
    <mergeCell ref="A9:B9"/>
    <mergeCell ref="A10:B10"/>
    <mergeCell ref="A22:B22"/>
    <mergeCell ref="A20:B20"/>
    <mergeCell ref="A19:B19"/>
    <mergeCell ref="A18:B18"/>
    <mergeCell ref="A17:B17"/>
    <mergeCell ref="A16:B16"/>
    <mergeCell ref="A15:B15"/>
    <mergeCell ref="A14:B14"/>
    <mergeCell ref="A62:K74"/>
    <mergeCell ref="A13:B13"/>
    <mergeCell ref="A12:B12"/>
    <mergeCell ref="A11:B11"/>
    <mergeCell ref="A32:A35"/>
    <mergeCell ref="A23:A31"/>
    <mergeCell ref="A21:B21"/>
  </mergeCells>
  <phoneticPr fontId="0" type="noConversion"/>
  <pageMargins left="0.7" right="0.7" top="0.75" bottom="0.75" header="0.3" footer="0.3"/>
  <pageSetup paperSize="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K8"/>
  <sheetViews>
    <sheetView workbookViewId="0">
      <selection activeCell="C8" sqref="C8:K8"/>
    </sheetView>
  </sheetViews>
  <sheetFormatPr baseColWidth="10" defaultRowHeight="15" x14ac:dyDescent="0.25"/>
  <sheetData>
    <row r="8" spans="3:11" x14ac:dyDescent="0.25">
      <c r="C8">
        <v>0.58440000000000003</v>
      </c>
      <c r="D8">
        <v>0.41349999999999998</v>
      </c>
      <c r="E8">
        <v>0.27129999999999999</v>
      </c>
      <c r="F8">
        <v>0.26800000000000002</v>
      </c>
      <c r="G8">
        <v>0.56230000000000002</v>
      </c>
      <c r="H8">
        <v>0.1515</v>
      </c>
      <c r="I8">
        <v>0.19450000000000001</v>
      </c>
      <c r="J8">
        <v>0.86140000000000005</v>
      </c>
      <c r="K8">
        <v>0.12690000000000001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</dc:creator>
  <cp:lastModifiedBy>Elena</cp:lastModifiedBy>
  <dcterms:created xsi:type="dcterms:W3CDTF">2015-04-17T14:22:09Z</dcterms:created>
  <dcterms:modified xsi:type="dcterms:W3CDTF">2015-07-08T10:11:22Z</dcterms:modified>
</cp:coreProperties>
</file>